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showInkAnnotation="0" showPivotChartFilter="1"/>
  <mc:AlternateContent xmlns:mc="http://schemas.openxmlformats.org/markup-compatibility/2006">
    <mc:Choice Requires="x15">
      <x15ac:absPath xmlns:x15ac="http://schemas.microsoft.com/office/spreadsheetml/2010/11/ac" url="C:\Users\Network Investigator\Desktop\AC Works\Documents\Office 2020\AC Financial Reports 2020\AC Online Financial Reports 2020\"/>
    </mc:Choice>
  </mc:AlternateContent>
  <bookViews>
    <workbookView xWindow="0" yWindow="45" windowWidth="15480" windowHeight="9120" tabRatio="851" activeTab="3"/>
  </bookViews>
  <sheets>
    <sheet name="Jan - Feb 2020" sheetId="24" r:id="rId1"/>
    <sheet name="Donors summary" sheetId="15" r:id="rId2"/>
    <sheet name="Data Analysis February 2020" sheetId="30" r:id="rId3"/>
    <sheet name="Data February 2020" sheetId="26" r:id="rId4"/>
  </sheets>
  <definedNames>
    <definedName name="_xlnm._FilterDatabase" localSheetId="0" hidden="1">'Jan - Feb 2020'!$A$2:$L$66</definedName>
  </definedNames>
  <calcPr calcId="162913" concurrentCalc="0"/>
  <pivotCaches>
    <pivotCache cacheId="0" r:id="rId5"/>
    <pivotCache cacheId="1" r:id="rId6"/>
  </pivotCaches>
</workbook>
</file>

<file path=xl/calcChain.xml><?xml version="1.0" encoding="utf-8"?>
<calcChain xmlns="http://schemas.openxmlformats.org/spreadsheetml/2006/main">
  <c r="G87" i="24" l="1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3" i="26"/>
  <c r="G2" i="26"/>
  <c r="G22" i="15"/>
  <c r="I22" i="15"/>
  <c r="H22" i="15"/>
  <c r="C20" i="15"/>
  <c r="E20" i="15"/>
  <c r="G20" i="15"/>
  <c r="H20" i="15"/>
  <c r="I20" i="15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</calcChain>
</file>

<file path=xl/comments1.xml><?xml version="1.0" encoding="utf-8"?>
<comments xmlns="http://schemas.openxmlformats.org/spreadsheetml/2006/main">
  <authors>
    <author>Network Investigator</author>
  </authors>
  <commentList>
    <comment ref="C40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year domain renewal for cameroonelection.org on iPage (1 USD = 589,889*17.99)</t>
        </r>
      </text>
    </comment>
    <comment ref="C41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year domain renewal for the domain eagle-activism.org by iPage (1 USD = 589,889*17.99)</t>
        </r>
      </text>
    </comment>
    <comment ref="C54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load fee for visa card</t>
        </r>
      </text>
    </comment>
    <comment ref="C5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3 years renewal for iPage hosting package - The Essential (1 USD = 606,420) on this renewal date. $323.64*606,420</t>
        </r>
      </text>
    </comment>
    <comment ref="C56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year renewal for the domain ushahidi-cameroon.org (1 USD = 606,420*17.99)</t>
        </r>
      </text>
    </comment>
    <comment ref="C57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year renewal for the domain electioncameroun.org (1 USD = 606,420*17.99)</t>
        </r>
      </text>
    </comment>
    <comment ref="C58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year renewal for the domain citeswatch.org (1 USD = 606,420*17.99)</t>
        </r>
      </text>
    </comment>
    <comment ref="C59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year domain privacy renewal for citeswatch.org (1 USD = 606,420*12.99)</t>
        </r>
      </text>
    </comment>
    <comment ref="C73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10 blue pens for office use</t>
        </r>
      </text>
    </comment>
    <comment ref="C74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3 manila file folders for filing of office documents</t>
        </r>
      </text>
    </comment>
    <comment ref="C7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3 hihlighters for office use</t>
        </r>
      </text>
    </comment>
    <comment ref="C76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5 block notes for office use</t>
        </r>
      </text>
    </comment>
    <comment ref="C77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2 invoice booklets for signing out cash from cash box</t>
        </r>
      </text>
    </comment>
    <comment ref="C78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5 pencils and an eraser for office use</t>
        </r>
      </text>
    </comment>
    <comment ref="C79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1 pack of plastic sheet protectors for filing of documents</t>
        </r>
      </text>
    </comment>
    <comment ref="C80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2 packs of file seperators for filing of office documents</t>
        </r>
      </text>
    </comment>
    <comment ref="C81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pack of colour pencils for office use</t>
        </r>
      </text>
    </comment>
    <comment ref="C82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sharpener for office use</t>
        </r>
      </text>
    </comment>
    <comment ref="C84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extra mtn internet recharge for elvira during wifi cuts</t>
        </r>
      </text>
    </comment>
  </commentList>
</comments>
</file>

<file path=xl/comments2.xml><?xml version="1.0" encoding="utf-8"?>
<comments xmlns="http://schemas.openxmlformats.org/spreadsheetml/2006/main">
  <authors>
    <author>Network Investigator</author>
  </authors>
  <commentList>
    <comment ref="C19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year domain renewal for cameroonelection.org on iPage (1 USD = 589,889*17.99)</t>
        </r>
      </text>
    </comment>
    <comment ref="C20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year domain renewal for the domain eagle-activism.org by iPage (1 USD = 589,889*17.99)</t>
        </r>
      </text>
    </comment>
    <comment ref="C33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load fee for visa card</t>
        </r>
      </text>
    </comment>
    <comment ref="C34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3 years renewal for iPage hosting package - The Essential (1 USD = 606,420) on this renewal date. $323.64*606,420</t>
        </r>
      </text>
    </comment>
    <comment ref="C3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year renewal for the domain ushahidi-cameroon.org (1 USD = 606,420*17.99)</t>
        </r>
      </text>
    </comment>
    <comment ref="C36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year renewal for the domain electioncameroun.org (1 USD = 606,420*17.99)</t>
        </r>
      </text>
    </comment>
    <comment ref="C37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year renewal for the domain citeswatch.org (1 USD = 606,420*17.99)</t>
        </r>
      </text>
    </comment>
    <comment ref="C38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year domain privacy renewal for citeswatch.org (1 USD = 606,420*12.99)</t>
        </r>
      </text>
    </comment>
    <comment ref="C52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10 blue pens for office use</t>
        </r>
      </text>
    </comment>
    <comment ref="C53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3 manila file folders for filing of office documents</t>
        </r>
      </text>
    </comment>
    <comment ref="C54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3 hihlighters for office use</t>
        </r>
      </text>
    </comment>
    <comment ref="C5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5 block notes for office use</t>
        </r>
      </text>
    </comment>
    <comment ref="C56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2 invoice booklets for signing out cash from cash box</t>
        </r>
      </text>
    </comment>
    <comment ref="C57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5 pencils and an eraser for office use</t>
        </r>
      </text>
    </comment>
    <comment ref="C58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1 pack of plastic sheet protectors for filing of documents</t>
        </r>
      </text>
    </comment>
    <comment ref="C59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2 packs of file seperators for filing of office documents</t>
        </r>
      </text>
    </comment>
    <comment ref="C60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pack of colour pencils for office use</t>
        </r>
      </text>
    </comment>
    <comment ref="C61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sharpener for office use</t>
        </r>
      </text>
    </comment>
    <comment ref="C63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extra mtn internet recharge for elvira during wifi cuts</t>
        </r>
      </text>
    </comment>
  </commentList>
</comments>
</file>

<file path=xl/sharedStrings.xml><?xml version="1.0" encoding="utf-8"?>
<sst xmlns="http://schemas.openxmlformats.org/spreadsheetml/2006/main" count="1279" uniqueCount="114">
  <si>
    <t>Departments</t>
  </si>
  <si>
    <t>Type of Expenses</t>
  </si>
  <si>
    <t>Used FCFA</t>
  </si>
  <si>
    <t>Users</t>
  </si>
  <si>
    <t>Date</t>
  </si>
  <si>
    <t>Receipt no.</t>
  </si>
  <si>
    <t>Management</t>
  </si>
  <si>
    <t>Office</t>
  </si>
  <si>
    <t>Personnel</t>
  </si>
  <si>
    <t>Phone</t>
  </si>
  <si>
    <t>Details</t>
  </si>
  <si>
    <t>Project</t>
  </si>
  <si>
    <t>Month</t>
  </si>
  <si>
    <t>Donors</t>
  </si>
  <si>
    <t>Somme de Used FCFA</t>
  </si>
  <si>
    <t>Opening Balance FCFA</t>
  </si>
  <si>
    <t xml:space="preserve">Opening Balance US $   </t>
  </si>
  <si>
    <t>Donated FCFA</t>
  </si>
  <si>
    <t xml:space="preserve">Donated US $   </t>
  </si>
  <si>
    <t>Used in FCFA</t>
  </si>
  <si>
    <t xml:space="preserve">Used in US $ </t>
  </si>
  <si>
    <t>Balance in FCFA</t>
  </si>
  <si>
    <t xml:space="preserve">Balance in US $  </t>
  </si>
  <si>
    <t>Neu Foundation</t>
  </si>
  <si>
    <t xml:space="preserve">Used US $ </t>
  </si>
  <si>
    <t>Telephone</t>
  </si>
  <si>
    <t>Total général</t>
  </si>
  <si>
    <t>Étiquettes de lignes</t>
  </si>
  <si>
    <t>Étiquettes de colonnes</t>
  </si>
  <si>
    <t xml:space="preserve">US $ </t>
  </si>
  <si>
    <t>Donors 2017</t>
  </si>
  <si>
    <t>(vide)</t>
  </si>
  <si>
    <t>Phone-1</t>
  </si>
  <si>
    <t>Phone-2</t>
  </si>
  <si>
    <t>Phone-3</t>
  </si>
  <si>
    <t>Phone-4</t>
  </si>
  <si>
    <t>Phone-6</t>
  </si>
  <si>
    <t>Phone-7</t>
  </si>
  <si>
    <t>Phone-8</t>
  </si>
  <si>
    <t>Phone-9</t>
  </si>
  <si>
    <t>Phone-10</t>
  </si>
  <si>
    <t>Bonus</t>
  </si>
  <si>
    <t>February</t>
  </si>
  <si>
    <t>Hotline</t>
  </si>
  <si>
    <t>Elvira</t>
  </si>
  <si>
    <t>AC-Cameroon</t>
  </si>
  <si>
    <t>NEU Foundation</t>
  </si>
  <si>
    <t>Internet</t>
  </si>
  <si>
    <t>Phone-5</t>
  </si>
  <si>
    <t>Local transport</t>
  </si>
  <si>
    <t>Transport</t>
  </si>
  <si>
    <t>elv-r</t>
  </si>
  <si>
    <t>elv-r1</t>
  </si>
  <si>
    <t>January</t>
  </si>
  <si>
    <t>elv-r2</t>
  </si>
  <si>
    <t>X10 pens</t>
  </si>
  <si>
    <t>elv-r3</t>
  </si>
  <si>
    <t>elv-r4</t>
  </si>
  <si>
    <t>elv-r5</t>
  </si>
  <si>
    <t>Row Labels</t>
  </si>
  <si>
    <t>Grand Total</t>
  </si>
  <si>
    <t>Column Labels</t>
  </si>
  <si>
    <t>Sum of Used FCFA</t>
  </si>
  <si>
    <t>Mangament</t>
  </si>
  <si>
    <t>14/01/2019</t>
  </si>
  <si>
    <t>15/01/2019</t>
  </si>
  <si>
    <t>16/01/2019</t>
  </si>
  <si>
    <t>17/01/2019</t>
  </si>
  <si>
    <t>18/01/2019</t>
  </si>
  <si>
    <t>19/01/2019</t>
  </si>
  <si>
    <t>21/01/2019</t>
  </si>
  <si>
    <t>22/01/2019</t>
  </si>
  <si>
    <t>23/01/2019</t>
  </si>
  <si>
    <t>24/01/2019</t>
  </si>
  <si>
    <t>25/01/2019</t>
  </si>
  <si>
    <t>26/01/2019</t>
  </si>
  <si>
    <t>28/01/2019</t>
  </si>
  <si>
    <t>29/01/2019</t>
  </si>
  <si>
    <t>30/01/2019</t>
  </si>
  <si>
    <t>31/01/2019</t>
  </si>
  <si>
    <t>Office material</t>
  </si>
  <si>
    <t>Bank fees</t>
  </si>
  <si>
    <t>Phone-11</t>
  </si>
  <si>
    <t>Phone-12</t>
  </si>
  <si>
    <t>Phone-13</t>
  </si>
  <si>
    <t>elv-r6</t>
  </si>
  <si>
    <t>elv-r7</t>
  </si>
  <si>
    <t>elv-r8</t>
  </si>
  <si>
    <t>domain renewal</t>
  </si>
  <si>
    <t>Bank charges</t>
  </si>
  <si>
    <t>iPage hosting package renewal</t>
  </si>
  <si>
    <t>domain privacy renewal</t>
  </si>
  <si>
    <t>Feeding</t>
  </si>
  <si>
    <t>Travel Expenses</t>
  </si>
  <si>
    <t>Lodging</t>
  </si>
  <si>
    <t>elv-r9</t>
  </si>
  <si>
    <t>Team building</t>
  </si>
  <si>
    <t>elv-r10</t>
  </si>
  <si>
    <t>elv-r11</t>
  </si>
  <si>
    <t>X3 manila file folders</t>
  </si>
  <si>
    <t>X3 highlighters</t>
  </si>
  <si>
    <t>X5 A4 block notes</t>
  </si>
  <si>
    <t>X2 auto copying invoice</t>
  </si>
  <si>
    <t>X5 pencils/eraser</t>
  </si>
  <si>
    <t>X 1 pack plastic sheet protector</t>
  </si>
  <si>
    <t>elv-r12</t>
  </si>
  <si>
    <t>X2 packs file seperators</t>
  </si>
  <si>
    <t>X 1pack colour pencils</t>
  </si>
  <si>
    <t>X1 sharpener</t>
  </si>
  <si>
    <t>mtn internet recharge</t>
  </si>
  <si>
    <t>elv-r13</t>
  </si>
  <si>
    <t>February 20</t>
  </si>
  <si>
    <t>January 20</t>
  </si>
  <si>
    <t>sewing women's day kaba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</si>
</sst>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09]mmmmm;@"/>
    <numFmt numFmtId="165" formatCode="&quot;$&quot;#,##0;[Red]&quot;$&quot;#,##0"/>
    <numFmt numFmtId="166" formatCode="#,##0;[Red]#,##0"/>
    <numFmt numFmtId="167" formatCode="d/m/yyyy"/>
    <numFmt numFmtId="168" formatCode="[$-409]mmmm\-yy;@"/>
    <numFmt numFmtId="169" formatCode="&quot;$&quot;#,##0"/>
  </numFmts>
  <fonts count="21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Verdana"/>
      <family val="2"/>
    </font>
    <font>
      <b/>
      <sz val="10"/>
      <color indexed="8"/>
      <name val="Times New Roman"/>
      <family val="1"/>
    </font>
    <font>
      <sz val="8"/>
      <color indexed="8"/>
      <name val="Verdana"/>
      <family val="2"/>
    </font>
    <font>
      <sz val="10"/>
      <name val="Times New Roman"/>
      <family val="1"/>
    </font>
    <font>
      <b/>
      <sz val="12"/>
      <color indexed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0"/>
      <color indexed="8"/>
      <name val="Verdana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indexed="8"/>
      <name val="Times New Roman"/>
      <family val="1"/>
      <charset val="238"/>
    </font>
    <font>
      <b/>
      <sz val="12"/>
      <color indexed="8"/>
      <name val="Verdan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93">
    <xf numFmtId="0" fontId="0" fillId="0" borderId="0" xfId="0" applyFont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49" fontId="6" fillId="0" borderId="5" xfId="0" applyNumberFormat="1" applyFont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vertical="top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165" fontId="6" fillId="0" borderId="0" xfId="0" applyNumberFormat="1" applyFont="1" applyBorder="1" applyAlignment="1">
      <alignment vertical="center" wrapText="1"/>
    </xf>
    <xf numFmtId="166" fontId="10" fillId="0" borderId="0" xfId="0" applyNumberFormat="1" applyFont="1" applyBorder="1" applyAlignment="1">
      <alignment vertical="top" wrapText="1"/>
    </xf>
    <xf numFmtId="0" fontId="4" fillId="5" borderId="0" xfId="0" applyNumberFormat="1" applyFont="1" applyFill="1" applyBorder="1" applyAlignment="1">
      <alignment vertical="center"/>
    </xf>
    <xf numFmtId="3" fontId="8" fillId="6" borderId="5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3" fontId="9" fillId="0" borderId="0" xfId="0" applyNumberFormat="1" applyFont="1" applyAlignment="1">
      <alignment vertical="top" wrapText="1"/>
    </xf>
    <xf numFmtId="169" fontId="5" fillId="2" borderId="5" xfId="0" applyNumberFormat="1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vertical="top" wrapText="1"/>
    </xf>
    <xf numFmtId="3" fontId="6" fillId="0" borderId="7" xfId="0" applyNumberFormat="1" applyFont="1" applyBorder="1" applyAlignment="1">
      <alignment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vertical="top" wrapText="1"/>
    </xf>
    <xf numFmtId="3" fontId="10" fillId="0" borderId="7" xfId="0" applyNumberFormat="1" applyFont="1" applyBorder="1" applyAlignment="1">
      <alignment vertical="top" wrapText="1"/>
    </xf>
    <xf numFmtId="0" fontId="3" fillId="3" borderId="1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167" fontId="5" fillId="2" borderId="2" xfId="0" applyNumberFormat="1" applyFont="1" applyFill="1" applyBorder="1" applyAlignment="1">
      <alignment horizontal="center" vertical="center" wrapText="1"/>
    </xf>
    <xf numFmtId="167" fontId="4" fillId="5" borderId="0" xfId="0" applyNumberFormat="1" applyFont="1" applyFill="1" applyBorder="1" applyAlignment="1">
      <alignment horizontal="right" vertical="center"/>
    </xf>
    <xf numFmtId="0" fontId="7" fillId="0" borderId="8" xfId="0" pivotButton="1" applyFont="1" applyBorder="1" applyAlignment="1">
      <alignment vertical="top" wrapText="1"/>
    </xf>
    <xf numFmtId="3" fontId="7" fillId="0" borderId="8" xfId="0" applyNumberFormat="1" applyFont="1" applyBorder="1" applyAlignment="1">
      <alignment vertical="top" wrapText="1"/>
    </xf>
    <xf numFmtId="0" fontId="14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3" fontId="7" fillId="0" borderId="11" xfId="0" applyNumberFormat="1" applyFont="1" applyBorder="1" applyAlignment="1">
      <alignment vertical="top" wrapText="1"/>
    </xf>
    <xf numFmtId="0" fontId="14" fillId="0" borderId="11" xfId="0" applyFont="1" applyBorder="1" applyAlignment="1">
      <alignment horizontal="left" vertical="top" wrapText="1"/>
    </xf>
    <xf numFmtId="3" fontId="14" fillId="0" borderId="10" xfId="0" applyNumberFormat="1" applyFont="1" applyBorder="1" applyAlignment="1">
      <alignment vertical="top" wrapText="1"/>
    </xf>
    <xf numFmtId="3" fontId="14" fillId="0" borderId="12" xfId="0" applyNumberFormat="1" applyFont="1" applyBorder="1" applyAlignment="1">
      <alignment vertical="top" wrapText="1"/>
    </xf>
    <xf numFmtId="0" fontId="12" fillId="7" borderId="5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0" fontId="4" fillId="8" borderId="9" xfId="0" applyNumberFormat="1" applyFont="1" applyFill="1" applyBorder="1" applyAlignment="1">
      <alignment horizontal="left" vertical="center"/>
    </xf>
    <xf numFmtId="3" fontId="16" fillId="0" borderId="9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 vertical="center"/>
    </xf>
    <xf numFmtId="0" fontId="4" fillId="8" borderId="0" xfId="0" applyNumberFormat="1" applyFont="1" applyFill="1" applyBorder="1" applyAlignment="1">
      <alignment vertical="center"/>
    </xf>
    <xf numFmtId="0" fontId="4" fillId="9" borderId="0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left" vertical="center" wrapText="1"/>
    </xf>
    <xf numFmtId="3" fontId="4" fillId="5" borderId="0" xfId="0" applyNumberFormat="1" applyFont="1" applyFill="1" applyBorder="1" applyAlignment="1">
      <alignment horizontal="left" vertical="center"/>
    </xf>
    <xf numFmtId="169" fontId="5" fillId="2" borderId="5" xfId="0" applyNumberFormat="1" applyFont="1" applyFill="1" applyBorder="1" applyAlignment="1">
      <alignment horizontal="left" vertical="center" wrapText="1"/>
    </xf>
    <xf numFmtId="169" fontId="15" fillId="8" borderId="9" xfId="0" applyNumberFormat="1" applyFont="1" applyFill="1" applyBorder="1" applyAlignment="1">
      <alignment horizontal="left"/>
    </xf>
    <xf numFmtId="169" fontId="4" fillId="5" borderId="0" xfId="0" applyNumberFormat="1" applyFont="1" applyFill="1" applyBorder="1" applyAlignment="1">
      <alignment horizontal="left" vertical="center"/>
    </xf>
    <xf numFmtId="3" fontId="0" fillId="0" borderId="9" xfId="0" applyNumberFormat="1" applyFont="1" applyBorder="1" applyAlignment="1">
      <alignment vertical="top" wrapText="1"/>
    </xf>
    <xf numFmtId="0" fontId="3" fillId="4" borderId="0" xfId="0" applyFont="1" applyFill="1" applyAlignment="1">
      <alignment vertical="top" wrapText="1"/>
    </xf>
    <xf numFmtId="14" fontId="3" fillId="4" borderId="9" xfId="0" applyNumberFormat="1" applyFont="1" applyFill="1" applyBorder="1" applyAlignment="1">
      <alignment horizontal="left" vertical="top" wrapText="1"/>
    </xf>
    <xf numFmtId="1" fontId="17" fillId="0" borderId="14" xfId="0" applyNumberFormat="1" applyFont="1" applyBorder="1" applyAlignment="1"/>
    <xf numFmtId="1" fontId="17" fillId="0" borderId="12" xfId="0" applyNumberFormat="1" applyFont="1" applyBorder="1" applyAlignment="1">
      <alignment horizontal="left"/>
    </xf>
    <xf numFmtId="1" fontId="17" fillId="0" borderId="12" xfId="0" applyNumberFormat="1" applyFont="1" applyBorder="1" applyAlignment="1">
      <alignment horizontal="left" wrapText="1"/>
    </xf>
    <xf numFmtId="3" fontId="17" fillId="5" borderId="12" xfId="0" applyNumberFormat="1" applyFont="1" applyFill="1" applyBorder="1" applyAlignment="1">
      <alignment horizontal="left" vertical="top" wrapText="1"/>
    </xf>
    <xf numFmtId="14" fontId="3" fillId="4" borderId="9" xfId="0" applyNumberFormat="1" applyFont="1" applyFill="1" applyBorder="1" applyAlignment="1">
      <alignment vertical="top" wrapText="1"/>
    </xf>
    <xf numFmtId="167" fontId="3" fillId="4" borderId="9" xfId="0" applyNumberFormat="1" applyFont="1" applyFill="1" applyBorder="1" applyAlignment="1">
      <alignment vertical="top" wrapText="1"/>
    </xf>
    <xf numFmtId="3" fontId="17" fillId="0" borderId="12" xfId="0" applyNumberFormat="1" applyFont="1" applyBorder="1" applyAlignment="1">
      <alignment horizontal="left" vertical="top" wrapText="1"/>
    </xf>
    <xf numFmtId="167" fontId="3" fillId="4" borderId="9" xfId="0" applyNumberFormat="1" applyFont="1" applyFill="1" applyBorder="1" applyAlignment="1">
      <alignment horizontal="left" vertical="top" wrapText="1"/>
    </xf>
    <xf numFmtId="1" fontId="4" fillId="5" borderId="12" xfId="0" applyNumberFormat="1" applyFont="1" applyFill="1" applyBorder="1" applyAlignment="1">
      <alignment horizontal="left"/>
    </xf>
    <xf numFmtId="1" fontId="17" fillId="5" borderId="15" xfId="0" applyNumberFormat="1" applyFont="1" applyFill="1" applyBorder="1" applyAlignment="1">
      <alignment horizontal="left"/>
    </xf>
    <xf numFmtId="1" fontId="4" fillId="0" borderId="12" xfId="0" applyNumberFormat="1" applyFont="1" applyFill="1" applyBorder="1" applyAlignment="1">
      <alignment horizontal="left"/>
    </xf>
    <xf numFmtId="1" fontId="17" fillId="0" borderId="11" xfId="0" applyNumberFormat="1" applyFont="1" applyBorder="1" applyAlignment="1">
      <alignment horizontal="left"/>
    </xf>
    <xf numFmtId="1" fontId="4" fillId="5" borderId="14" xfId="0" applyNumberFormat="1" applyFont="1" applyFill="1" applyBorder="1" applyAlignment="1">
      <alignment horizontal="left"/>
    </xf>
    <xf numFmtId="0" fontId="0" fillId="0" borderId="17" xfId="0" applyFont="1" applyBorder="1" applyAlignment="1">
      <alignment vertical="top" wrapText="1"/>
    </xf>
    <xf numFmtId="0" fontId="0" fillId="0" borderId="18" xfId="0" applyFont="1" applyBorder="1" applyAlignment="1">
      <alignment vertical="top" wrapText="1"/>
    </xf>
    <xf numFmtId="0" fontId="0" fillId="0" borderId="16" xfId="0" pivotButton="1" applyFont="1" applyBorder="1" applyAlignment="1">
      <alignment vertical="top" wrapText="1"/>
    </xf>
    <xf numFmtId="0" fontId="0" fillId="0" borderId="19" xfId="0" applyFont="1" applyBorder="1" applyAlignment="1">
      <alignment vertical="top" wrapText="1"/>
    </xf>
    <xf numFmtId="0" fontId="0" fillId="0" borderId="19" xfId="0" pivotButton="1" applyFont="1" applyBorder="1" applyAlignment="1">
      <alignment vertical="top" wrapText="1"/>
    </xf>
    <xf numFmtId="49" fontId="6" fillId="0" borderId="9" xfId="0" applyNumberFormat="1" applyFont="1" applyBorder="1" applyAlignment="1">
      <alignment vertical="top" wrapText="1"/>
    </xf>
    <xf numFmtId="3" fontId="6" fillId="0" borderId="9" xfId="0" applyNumberFormat="1" applyFont="1" applyBorder="1" applyAlignment="1">
      <alignment vertical="top" wrapText="1"/>
    </xf>
    <xf numFmtId="3" fontId="10" fillId="0" borderId="9" xfId="0" applyNumberFormat="1" applyFont="1" applyBorder="1" applyAlignment="1">
      <alignment vertical="center" wrapText="1"/>
    </xf>
    <xf numFmtId="3" fontId="6" fillId="0" borderId="9" xfId="0" applyNumberFormat="1" applyFont="1" applyBorder="1" applyAlignment="1">
      <alignment vertical="center" wrapText="1"/>
    </xf>
    <xf numFmtId="1" fontId="17" fillId="0" borderId="14" xfId="0" applyNumberFormat="1" applyFont="1" applyBorder="1" applyAlignment="1">
      <alignment horizontal="left"/>
    </xf>
    <xf numFmtId="49" fontId="4" fillId="5" borderId="12" xfId="0" applyNumberFormat="1" applyFont="1" applyFill="1" applyBorder="1" applyAlignment="1">
      <alignment horizontal="left" vertical="center"/>
    </xf>
    <xf numFmtId="0" fontId="18" fillId="0" borderId="9" xfId="0" applyFont="1" applyBorder="1" applyAlignment="1">
      <alignment vertical="top" wrapText="1"/>
    </xf>
    <xf numFmtId="1" fontId="17" fillId="0" borderId="11" xfId="0" applyNumberFormat="1" applyFont="1" applyBorder="1" applyAlignment="1">
      <alignment horizontal="left" wrapText="1"/>
    </xf>
    <xf numFmtId="3" fontId="4" fillId="5" borderId="9" xfId="0" applyNumberFormat="1" applyFont="1" applyFill="1" applyBorder="1" applyAlignment="1">
      <alignment horizontal="left" vertical="center"/>
    </xf>
    <xf numFmtId="169" fontId="15" fillId="8" borderId="20" xfId="0" applyNumberFormat="1" applyFont="1" applyFill="1" applyBorder="1" applyAlignment="1">
      <alignment horizontal="left"/>
    </xf>
    <xf numFmtId="0" fontId="0" fillId="0" borderId="9" xfId="0" applyFont="1" applyBorder="1" applyAlignment="1">
      <alignment horizontal="left" vertical="top" wrapText="1"/>
    </xf>
    <xf numFmtId="164" fontId="11" fillId="3" borderId="3" xfId="0" applyNumberFormat="1" applyFont="1" applyFill="1" applyBorder="1" applyAlignment="1">
      <alignment horizontal="right" vertical="center"/>
    </xf>
    <xf numFmtId="164" fontId="11" fillId="3" borderId="4" xfId="0" applyNumberFormat="1" applyFont="1" applyFill="1" applyBorder="1" applyAlignment="1">
      <alignment horizontal="left" vertical="center"/>
    </xf>
    <xf numFmtId="3" fontId="11" fillId="3" borderId="4" xfId="0" applyNumberFormat="1" applyFont="1" applyFill="1" applyBorder="1" applyAlignment="1">
      <alignment horizontal="right" vertical="center"/>
    </xf>
    <xf numFmtId="3" fontId="11" fillId="3" borderId="6" xfId="0" applyNumberFormat="1" applyFont="1" applyFill="1" applyBorder="1" applyAlignment="1">
      <alignment horizontal="right" vertical="center"/>
    </xf>
    <xf numFmtId="164" fontId="11" fillId="3" borderId="2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21"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0" readingOrder="0"/>
    </dxf>
    <dxf>
      <alignment wrapText="0" readingOrder="0"/>
    </dxf>
    <dxf>
      <numFmt numFmtId="3" formatCode="#,##0"/>
    </dxf>
    <dxf>
      <alignment wrapText="0" readingOrder="0"/>
    </dxf>
    <dxf>
      <alignment horizontal="center" readingOrder="0"/>
    </dxf>
    <dxf>
      <alignment horizont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sz val="10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20"/>
      <tableStyleElement type="headerRow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6" name="Text Box 3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9" name="Text Box 3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0" name="Text Box 3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1" name="Text Box 3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86</xdr:row>
      <xdr:rowOff>0</xdr:rowOff>
    </xdr:from>
    <xdr:to>
      <xdr:col>6</xdr:col>
      <xdr:colOff>4461</xdr:colOff>
      <xdr:row>87</xdr:row>
      <xdr:rowOff>38100</xdr:rowOff>
    </xdr:to>
    <xdr:sp macro="" textlink="">
      <xdr:nvSpPr>
        <xdr:cNvPr id="4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86</xdr:row>
      <xdr:rowOff>0</xdr:rowOff>
    </xdr:from>
    <xdr:to>
      <xdr:col>6</xdr:col>
      <xdr:colOff>4461</xdr:colOff>
      <xdr:row>87</xdr:row>
      <xdr:rowOff>38100</xdr:rowOff>
    </xdr:to>
    <xdr:sp macro="" textlink="">
      <xdr:nvSpPr>
        <xdr:cNvPr id="4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4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4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5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5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5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5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5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5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86</xdr:row>
      <xdr:rowOff>0</xdr:rowOff>
    </xdr:from>
    <xdr:ext cx="4461" cy="219075"/>
    <xdr:sp macro="" textlink="">
      <xdr:nvSpPr>
        <xdr:cNvPr id="5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45</xdr:row>
      <xdr:rowOff>0</xdr:rowOff>
    </xdr:from>
    <xdr:to>
      <xdr:col>6</xdr:col>
      <xdr:colOff>4461</xdr:colOff>
      <xdr:row>46</xdr:row>
      <xdr:rowOff>28575</xdr:rowOff>
    </xdr:to>
    <xdr:sp macro="" textlink="">
      <xdr:nvSpPr>
        <xdr:cNvPr id="1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45</xdr:row>
      <xdr:rowOff>0</xdr:rowOff>
    </xdr:from>
    <xdr:to>
      <xdr:col>6</xdr:col>
      <xdr:colOff>4461</xdr:colOff>
      <xdr:row>46</xdr:row>
      <xdr:rowOff>28575</xdr:rowOff>
    </xdr:to>
    <xdr:sp macro="" textlink="">
      <xdr:nvSpPr>
        <xdr:cNvPr id="1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1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1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1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2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2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2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2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5</xdr:col>
      <xdr:colOff>1123950</xdr:colOff>
      <xdr:row>45</xdr:row>
      <xdr:rowOff>0</xdr:rowOff>
    </xdr:from>
    <xdr:to>
      <xdr:col>6</xdr:col>
      <xdr:colOff>4461</xdr:colOff>
      <xdr:row>46</xdr:row>
      <xdr:rowOff>19050</xdr:rowOff>
    </xdr:to>
    <xdr:sp macro="" textlink="">
      <xdr:nvSpPr>
        <xdr:cNvPr id="2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45</xdr:row>
      <xdr:rowOff>0</xdr:rowOff>
    </xdr:from>
    <xdr:to>
      <xdr:col>6</xdr:col>
      <xdr:colOff>4461</xdr:colOff>
      <xdr:row>46</xdr:row>
      <xdr:rowOff>19050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2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3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3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3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45</xdr:row>
      <xdr:rowOff>0</xdr:rowOff>
    </xdr:from>
    <xdr:ext cx="4461" cy="219075"/>
    <xdr:sp macro="" textlink="">
      <xdr:nvSpPr>
        <xdr:cNvPr id="3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Network%20Investigator/Desktop/LAGA_Janvier_2018_Financial_Report_1.2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MADEUS" refreshedDate="41678.58909212963" createdVersion="4" refreshedVersion="4" minRefreshableVersion="3" recordCount="999">
  <cacheSource type="worksheet">
    <worksheetSource ref="A2:M1001" sheet="January-January 2018" r:id="rId2"/>
  </cacheSource>
  <cacheFields count="13">
    <cacheField name="Month" numFmtId="168">
      <sharedItems containsNonDate="0" containsString="0" containsBlank="1"/>
    </cacheField>
    <cacheField name="Date" numFmtId="167">
      <sharedItems containsNonDate="0" containsString="0" containsBlank="1"/>
    </cacheField>
    <cacheField name="Details" numFmtId="0">
      <sharedItems containsNonDate="0" containsString="0" containsBlank="1"/>
    </cacheField>
    <cacheField name="Type of Expenses" numFmtId="0">
      <sharedItems containsNonDate="0" containsString="0" containsBlank="1"/>
    </cacheField>
    <cacheField name="Departments" numFmtId="0">
      <sharedItems containsNonDate="0" containsBlank="1" count="10">
        <m/>
        <s v="Policy &amp; External Relations" u="1"/>
        <s v="Operations" u="1"/>
        <s v="Team Building" u="1"/>
        <s v="Media" u="1"/>
        <s v="Investigations" u="1"/>
        <s v="CCU" u="1"/>
        <s v="Management" u="1"/>
        <s v="Legal" u="1"/>
        <s v="Office" u="1"/>
      </sharedItems>
    </cacheField>
    <cacheField name="Used FCFA" numFmtId="3">
      <sharedItems containsNonDate="0" containsString="0" containsBlank="1"/>
    </cacheField>
    <cacheField name="Used US $ " numFmtId="0">
      <sharedItems containsNonDate="0" containsString="0" containsBlank="1"/>
    </cacheField>
    <cacheField name="Receipt no." numFmtId="0">
      <sharedItems containsNonDate="0" containsString="0" containsBlank="1"/>
    </cacheField>
    <cacheField name="Mission No" numFmtId="0">
      <sharedItems containsNonDate="0" containsString="0" containsBlank="1"/>
    </cacheField>
    <cacheField name="Users" numFmtId="0">
      <sharedItems containsNonDate="0" containsString="0" containsBlank="1"/>
    </cacheField>
    <cacheField name="Project" numFmtId="0">
      <sharedItems containsNonDate="0" containsString="0" containsBlank="1"/>
    </cacheField>
    <cacheField name="Donors" numFmtId="0">
      <sharedItems containsNonDate="0" containsBlank="1" count="10">
        <m/>
        <s v="USFWS" u="1"/>
        <s v="The Born Free Foundation" u="1"/>
        <s v="IPPL" u="1"/>
        <s v="Overbrook Foundation" u="1"/>
        <s v="Frances Franklin" u="1"/>
        <s v="REVOLUTION IN KINDNESS" u="1"/>
        <s v="AVAAZ" u="1"/>
        <s v="DUTCH GORILLA Foundation" u="1"/>
        <s v="Pro Wildlife" u="1"/>
      </sharedItems>
    </cacheField>
    <cacheField name="US $ rate" numFmtId="2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etwork Investigator" refreshedDate="42470.366222685188" createdVersion="6" refreshedVersion="6" minRefreshableVersion="3" recordCount="69">
  <cacheSource type="worksheet">
    <worksheetSource ref="A1:L1048576" sheet="Data February 2020"/>
  </cacheSource>
  <cacheFields count="12">
    <cacheField name="Month" numFmtId="0">
      <sharedItems containsBlank="1"/>
    </cacheField>
    <cacheField name="Date" numFmtId="0">
      <sharedItems containsNonDate="0" containsDate="1" containsString="0" containsBlank="1" minDate="2020-02-01T00:00:00" maxDate="2020-03-01T00:00:00"/>
    </cacheField>
    <cacheField name="Details" numFmtId="0">
      <sharedItems containsBlank="1"/>
    </cacheField>
    <cacheField name="Type of Expenses" numFmtId="0">
      <sharedItems containsBlank="1" count="9">
        <s v="Telephone"/>
        <s v="Transport"/>
        <s v="Office material"/>
        <s v="Bank fees"/>
        <s v="Travel Expenses"/>
        <s v="Team building"/>
        <s v="Personnel"/>
        <s v="Internet"/>
        <m/>
      </sharedItems>
    </cacheField>
    <cacheField name="Departments" numFmtId="0">
      <sharedItems containsBlank="1" count="4">
        <s v="Hotline"/>
        <s v="Management"/>
        <s v="Office"/>
        <m/>
      </sharedItems>
    </cacheField>
    <cacheField name="Used FCFA" numFmtId="0">
      <sharedItems containsString="0" containsBlank="1" containsNumber="1" minValue="300" maxValue="300000"/>
    </cacheField>
    <cacheField name="Used US $ " numFmtId="0">
      <sharedItems containsString="0" containsBlank="1" containsNumber="1" minValue="0.51150739319145921" maxValue="511.50739319145919"/>
    </cacheField>
    <cacheField name="Receipt no." numFmtId="0">
      <sharedItems containsBlank="1"/>
    </cacheField>
    <cacheField name="Users" numFmtId="0">
      <sharedItems containsBlank="1"/>
    </cacheField>
    <cacheField name="Project" numFmtId="0">
      <sharedItems containsBlank="1"/>
    </cacheField>
    <cacheField name="Donors" numFmtId="0">
      <sharedItems containsBlank="1" count="2">
        <s v="NEU Foundation"/>
        <m/>
      </sharedItems>
    </cacheField>
    <cacheField name="US $ " numFmtId="0">
      <sharedItems containsString="0" containsBlank="1" containsNumber="1" minValue="586.5017866666667" maxValue="586.50178666666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9"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9">
  <r>
    <s v="February"/>
    <d v="2020-02-03T00:00:00"/>
    <s v="Phone"/>
    <x v="0"/>
    <x v="0"/>
    <n v="5000"/>
    <n v="8.5251232198576528"/>
    <s v="Phone-1"/>
    <s v="Elvira"/>
    <s v="AC-Cameroon"/>
    <x v="0"/>
    <n v="586.5017866666667"/>
  </r>
  <r>
    <s v="February"/>
    <d v="2020-02-03T00:00:00"/>
    <s v="Phone"/>
    <x v="0"/>
    <x v="1"/>
    <n v="5000"/>
    <n v="8.5251232198576528"/>
    <s v="Phone-2"/>
    <s v="Elvira"/>
    <s v="AC-Cameroon"/>
    <x v="0"/>
    <n v="586.5017866666667"/>
  </r>
  <r>
    <s v="February"/>
    <d v="2020-02-06T00:00:00"/>
    <s v="Phone"/>
    <x v="0"/>
    <x v="0"/>
    <n v="2500"/>
    <n v="4.2625616099288264"/>
    <s v="Phone-3"/>
    <s v="Elvira"/>
    <s v="AC-Cameroon"/>
    <x v="0"/>
    <n v="586.5017866666667"/>
  </r>
  <r>
    <s v="February"/>
    <d v="2020-02-10T00:00:00"/>
    <s v="Phone"/>
    <x v="0"/>
    <x v="0"/>
    <n v="2500"/>
    <n v="4.2625616099288264"/>
    <s v="Phone-4"/>
    <s v="Elvira"/>
    <s v="AC-Cameroon"/>
    <x v="0"/>
    <n v="586.5017866666667"/>
  </r>
  <r>
    <s v="February"/>
    <d v="2020-02-10T00:00:00"/>
    <s v="Phone"/>
    <x v="0"/>
    <x v="0"/>
    <n v="2500"/>
    <n v="4.2625616099288264"/>
    <s v="Phone-5"/>
    <s v="Elvira"/>
    <s v="AC-Cameroon"/>
    <x v="0"/>
    <n v="586.5017866666667"/>
  </r>
  <r>
    <s v="February"/>
    <d v="2020-02-13T00:00:00"/>
    <s v="Phone"/>
    <x v="0"/>
    <x v="0"/>
    <n v="2500"/>
    <n v="4.2625616099288264"/>
    <s v="Phone-6"/>
    <s v="Elvira"/>
    <s v="AC-Cameroon"/>
    <x v="0"/>
    <n v="586.5017866666667"/>
  </r>
  <r>
    <s v="February"/>
    <d v="2020-02-13T00:00:00"/>
    <s v="Phone"/>
    <x v="0"/>
    <x v="1"/>
    <n v="5000"/>
    <n v="8.5251232198576528"/>
    <s v="Phone-7"/>
    <s v="Elvira"/>
    <s v="AC-Cameroon"/>
    <x v="0"/>
    <n v="586.5017866666667"/>
  </r>
  <r>
    <s v="February"/>
    <d v="2020-02-17T00:00:00"/>
    <s v="Phone"/>
    <x v="0"/>
    <x v="1"/>
    <n v="5000"/>
    <n v="8.5251232198576528"/>
    <s v="Phone-8"/>
    <s v="Elvira"/>
    <s v="AC-Cameroon"/>
    <x v="0"/>
    <n v="586.5017866666667"/>
  </r>
  <r>
    <s v="February"/>
    <d v="2020-02-20T00:00:00"/>
    <s v="Phone"/>
    <x v="0"/>
    <x v="0"/>
    <n v="5000"/>
    <n v="8.5251232198576528"/>
    <s v="Phone-9"/>
    <s v="Elvira"/>
    <s v="AC-Cameroon"/>
    <x v="0"/>
    <n v="586.5017866666667"/>
  </r>
  <r>
    <s v="February"/>
    <d v="2020-02-23T00:00:00"/>
    <s v="Phone"/>
    <x v="0"/>
    <x v="0"/>
    <n v="5000"/>
    <n v="8.5251232198576528"/>
    <s v="Phone-10"/>
    <s v="Elvira"/>
    <s v="AC-Cameroon"/>
    <x v="0"/>
    <n v="586.5017866666667"/>
  </r>
  <r>
    <s v="February"/>
    <d v="2020-02-27T00:00:00"/>
    <s v="Phone"/>
    <x v="0"/>
    <x v="1"/>
    <n v="5000"/>
    <n v="8.5251232198576528"/>
    <s v="Phone-11"/>
    <s v="Elvira"/>
    <s v="AC-Cameroon"/>
    <x v="0"/>
    <n v="586.5017866666667"/>
  </r>
  <r>
    <s v="February"/>
    <d v="2020-02-27T00:00:00"/>
    <s v="Phone"/>
    <x v="0"/>
    <x v="0"/>
    <n v="5000"/>
    <n v="8.5251232198576528"/>
    <s v="Phone-12"/>
    <s v="Elvira"/>
    <s v="AC-Cameroon"/>
    <x v="0"/>
    <n v="586.5017866666667"/>
  </r>
  <r>
    <s v="February"/>
    <d v="2020-02-29T00:00:00"/>
    <s v="Phone"/>
    <x v="0"/>
    <x v="0"/>
    <n v="5000"/>
    <n v="8.5251232198576528"/>
    <s v="Phone-13"/>
    <s v="Elvira"/>
    <s v="AC-Cameroon"/>
    <x v="0"/>
    <n v="586.5017866666667"/>
  </r>
  <r>
    <s v="February"/>
    <d v="2020-02-01T00:00:00"/>
    <s v="Local transport"/>
    <x v="1"/>
    <x v="1"/>
    <n v="800"/>
    <n v="1.3640197151772244"/>
    <s v="elv-r"/>
    <s v="Elvira"/>
    <s v="AC-Cameroon"/>
    <x v="0"/>
    <n v="586.5017866666667"/>
  </r>
  <r>
    <s v="February"/>
    <d v="2020-02-03T00:00:00"/>
    <s v="Local transport"/>
    <x v="1"/>
    <x v="1"/>
    <n v="1200"/>
    <n v="2.0460295727658369"/>
    <s v="elv-r"/>
    <s v="Elvira"/>
    <s v="AC-Cameroon"/>
    <x v="0"/>
    <n v="586.5017866666667"/>
  </r>
  <r>
    <s v="February"/>
    <d v="2020-02-04T00:00:00"/>
    <s v="Local transport"/>
    <x v="1"/>
    <x v="1"/>
    <n v="1000"/>
    <n v="1.7050246439715306"/>
    <s v="elv-r"/>
    <s v="Elvira"/>
    <s v="AC-Cameroon"/>
    <x v="0"/>
    <n v="586.5017866666667"/>
  </r>
  <r>
    <s v="February"/>
    <d v="2020-02-05T00:00:00"/>
    <s v="Local transport"/>
    <x v="1"/>
    <x v="1"/>
    <n v="800"/>
    <n v="1.3640197151772244"/>
    <s v="elv-r"/>
    <s v="Elvira"/>
    <s v="AC-Cameroon"/>
    <x v="0"/>
    <n v="586.5017866666667"/>
  </r>
  <r>
    <s v="February"/>
    <d v="2020-02-06T00:00:00"/>
    <s v="domain renewal"/>
    <x v="2"/>
    <x v="2"/>
    <n v="10612.1"/>
    <n v="18.09389202429028"/>
    <s v="elv-r1"/>
    <s v="Elvira"/>
    <s v="AC-Cameroon"/>
    <x v="0"/>
    <n v="586.5017866666667"/>
  </r>
  <r>
    <s v="February"/>
    <d v="2020-02-06T00:00:00"/>
    <s v="domain renewal"/>
    <x v="2"/>
    <x v="2"/>
    <n v="10612.1"/>
    <n v="18.09389202429028"/>
    <s v="elv-r2"/>
    <s v="Elvira"/>
    <s v="AC-Cameroon"/>
    <x v="0"/>
    <n v="586.5017866666667"/>
  </r>
  <r>
    <s v="February"/>
    <d v="2020-02-06T00:00:00"/>
    <s v="Local transport"/>
    <x v="1"/>
    <x v="1"/>
    <n v="1300"/>
    <n v="2.21653203716299"/>
    <s v="elv-r"/>
    <s v="Elvira"/>
    <s v="AC-Cameroon"/>
    <x v="0"/>
    <n v="586.5017866666667"/>
  </r>
  <r>
    <s v="February"/>
    <d v="2020-02-07T00:00:00"/>
    <s v="Local transport"/>
    <x v="1"/>
    <x v="1"/>
    <n v="800"/>
    <n v="1.3640197151772244"/>
    <s v="elv-r"/>
    <s v="Elvira"/>
    <s v="AC-Cameroon"/>
    <x v="0"/>
    <n v="586.5017866666667"/>
  </r>
  <r>
    <s v="February"/>
    <d v="2020-02-08T00:00:00"/>
    <s v="Local transport"/>
    <x v="1"/>
    <x v="1"/>
    <n v="800"/>
    <n v="1.3640197151772244"/>
    <s v="elv-r"/>
    <s v="Elvira"/>
    <s v="AC-Cameroon"/>
    <x v="0"/>
    <n v="586.5017866666667"/>
  </r>
  <r>
    <s v="February"/>
    <d v="2020-02-10T00:00:00"/>
    <s v="Local transport"/>
    <x v="1"/>
    <x v="1"/>
    <n v="800"/>
    <n v="1.3640197151772244"/>
    <s v="elv-r"/>
    <s v="Elvira"/>
    <s v="AC-Cameroon"/>
    <x v="0"/>
    <n v="586.5017866666667"/>
  </r>
  <r>
    <s v="February"/>
    <d v="2020-02-11T00:00:00"/>
    <s v="Local transport"/>
    <x v="1"/>
    <x v="1"/>
    <n v="800"/>
    <n v="1.3640197151772244"/>
    <s v="elv-r"/>
    <s v="Elvira"/>
    <s v="AC-Cameroon"/>
    <x v="0"/>
    <n v="586.5017866666667"/>
  </r>
  <r>
    <s v="February"/>
    <d v="2020-02-12T00:00:00"/>
    <s v="Local transport"/>
    <x v="1"/>
    <x v="1"/>
    <n v="1400"/>
    <n v="2.3870345015601431"/>
    <s v="elv-r"/>
    <s v="Elvira"/>
    <s v="AC-Cameroon"/>
    <x v="0"/>
    <n v="586.5017866666667"/>
  </r>
  <r>
    <s v="February"/>
    <d v="2020-02-13T00:00:00"/>
    <s v="Local transport"/>
    <x v="1"/>
    <x v="1"/>
    <n v="800"/>
    <n v="1.3640197151772244"/>
    <s v="elv-r"/>
    <s v="Elvira"/>
    <s v="AC-Cameroon"/>
    <x v="0"/>
    <n v="586.5017866666667"/>
  </r>
  <r>
    <s v="February"/>
    <d v="2020-02-14T00:00:00"/>
    <s v="Local transport"/>
    <x v="1"/>
    <x v="1"/>
    <n v="1300"/>
    <n v="2.21653203716299"/>
    <s v="elv-r"/>
    <s v="Elvira"/>
    <s v="AC-Cameroon"/>
    <x v="0"/>
    <n v="586.5017866666667"/>
  </r>
  <r>
    <s v="February"/>
    <d v="2020-02-15T00:00:00"/>
    <s v="Local transport"/>
    <x v="1"/>
    <x v="1"/>
    <n v="800"/>
    <n v="1.3640197151772244"/>
    <s v="elv-r"/>
    <s v="Elvira"/>
    <s v="AC-Cameroon"/>
    <x v="0"/>
    <n v="586.5017866666667"/>
  </r>
  <r>
    <s v="February"/>
    <d v="2020-02-17T00:00:00"/>
    <s v="Local transport"/>
    <x v="1"/>
    <x v="1"/>
    <n v="800"/>
    <n v="1.3640197151772244"/>
    <s v="elv-r"/>
    <s v="Elvira"/>
    <s v="AC-Cameroon"/>
    <x v="0"/>
    <n v="586.5017866666667"/>
  </r>
  <r>
    <s v="February"/>
    <d v="2020-02-18T00:00:00"/>
    <s v="Local transport"/>
    <x v="1"/>
    <x v="1"/>
    <n v="800"/>
    <n v="1.3640197151772244"/>
    <s v="elv-r"/>
    <s v="Elvira"/>
    <s v="AC-Cameroon"/>
    <x v="0"/>
    <n v="586.5017866666667"/>
  </r>
  <r>
    <s v="February"/>
    <d v="2020-02-19T00:00:00"/>
    <s v="Local transport"/>
    <x v="1"/>
    <x v="1"/>
    <n v="1600"/>
    <n v="2.7280394303544488"/>
    <s v="elv-r"/>
    <s v="Elvira"/>
    <s v="AC-Cameroon"/>
    <x v="0"/>
    <n v="586.5017866666667"/>
  </r>
  <r>
    <s v="February"/>
    <d v="2020-02-20T00:00:00"/>
    <s v="Bank charges"/>
    <x v="3"/>
    <x v="1"/>
    <n v="500"/>
    <n v="0.85251232198576532"/>
    <s v="elv-r3"/>
    <s v="Elvira"/>
    <s v="AC-Cameroon"/>
    <x v="0"/>
    <n v="586.5017866666667"/>
  </r>
  <r>
    <s v="February"/>
    <d v="2020-02-20T00:00:00"/>
    <s v="iPage hosting package renewal"/>
    <x v="2"/>
    <x v="2"/>
    <n v="196262"/>
    <n v="334.63154667514056"/>
    <s v="elv-r4"/>
    <s v="Elvira"/>
    <s v="AC-Cameroon"/>
    <x v="0"/>
    <n v="586.5017866666667"/>
  </r>
  <r>
    <s v="February"/>
    <d v="2020-02-20T00:00:00"/>
    <s v="domain renewal"/>
    <x v="2"/>
    <x v="2"/>
    <n v="10909"/>
    <n v="18.600113841085427"/>
    <s v="elv-r5"/>
    <s v="Elvira"/>
    <s v="AC-Cameroon"/>
    <x v="0"/>
    <n v="586.5017866666667"/>
  </r>
  <r>
    <s v="February"/>
    <d v="2020-02-20T00:00:00"/>
    <s v="domain renewal"/>
    <x v="2"/>
    <x v="2"/>
    <n v="10909"/>
    <n v="18.600113841085427"/>
    <s v="elv-r6"/>
    <s v="Elvira"/>
    <s v="AC-Cameroon"/>
    <x v="0"/>
    <n v="586.5017866666667"/>
  </r>
  <r>
    <s v="February"/>
    <d v="2020-02-20T00:00:00"/>
    <s v="domain renewal"/>
    <x v="2"/>
    <x v="2"/>
    <n v="10909"/>
    <n v="18.600113841085427"/>
    <s v="elv-r7"/>
    <s v="Elvira"/>
    <s v="AC-Cameroon"/>
    <x v="0"/>
    <n v="586.5017866666667"/>
  </r>
  <r>
    <s v="February"/>
    <d v="2020-02-20T00:00:00"/>
    <s v="domain privacy renewal"/>
    <x v="2"/>
    <x v="2"/>
    <n v="7887"/>
    <n v="13.447529367003462"/>
    <s v="elv-r8"/>
    <s v="Elvira"/>
    <s v="AC-Cameroon"/>
    <x v="0"/>
    <n v="586.5017866666667"/>
  </r>
  <r>
    <s v="February"/>
    <d v="2020-02-20T00:00:00"/>
    <s v="Local transport"/>
    <x v="1"/>
    <x v="1"/>
    <n v="1300"/>
    <n v="2.21653203716299"/>
    <s v="elv-r"/>
    <s v="Elvira"/>
    <s v="AC-Cameroon"/>
    <x v="0"/>
    <n v="586.5017866666667"/>
  </r>
  <r>
    <s v="February"/>
    <d v="2020-02-21T00:00:00"/>
    <s v="Feeding"/>
    <x v="4"/>
    <x v="1"/>
    <n v="3000"/>
    <n v="5.1150739319145915"/>
    <s v="elv-r"/>
    <s v="Elvira"/>
    <s v="AC-Cameroon"/>
    <x v="0"/>
    <n v="586.5017866666667"/>
  </r>
  <r>
    <s v="February"/>
    <d v="2020-02-21T00:00:00"/>
    <s v="Local transport"/>
    <x v="4"/>
    <x v="1"/>
    <n v="2000"/>
    <n v="3.4100492879430613"/>
    <s v="elv-r"/>
    <s v="Elvira"/>
    <s v="AC-Cameroon"/>
    <x v="0"/>
    <n v="586.5017866666667"/>
  </r>
  <r>
    <s v="February"/>
    <d v="2020-02-21T00:00:00"/>
    <s v="Lodging"/>
    <x v="4"/>
    <x v="1"/>
    <n v="10000"/>
    <n v="17.050246439715306"/>
    <s v="elv-r9"/>
    <s v="Elvira"/>
    <s v="AC-Cameroon"/>
    <x v="0"/>
    <n v="586.5017866666667"/>
  </r>
  <r>
    <s v="February"/>
    <d v="2020-02-22T00:00:00"/>
    <s v="Lodging"/>
    <x v="4"/>
    <x v="1"/>
    <n v="10000"/>
    <n v="17.050246439715306"/>
    <s v="elv-r9"/>
    <s v="Elvira"/>
    <s v="AC-Cameroon"/>
    <x v="0"/>
    <n v="586.5017866666667"/>
  </r>
  <r>
    <s v="February"/>
    <d v="2020-02-22T00:00:00"/>
    <s v="Feeding"/>
    <x v="4"/>
    <x v="1"/>
    <n v="3000"/>
    <n v="5.1150739319145915"/>
    <s v="elv-r"/>
    <s v="Elvira"/>
    <s v="AC-Cameroon"/>
    <x v="0"/>
    <n v="586.5017866666667"/>
  </r>
  <r>
    <s v="February"/>
    <d v="2020-02-22T00:00:00"/>
    <s v="Local transport"/>
    <x v="4"/>
    <x v="1"/>
    <n v="2000"/>
    <n v="3.4100492879430613"/>
    <s v="elv-r"/>
    <s v="Elvira"/>
    <s v="AC-Cameroon"/>
    <x v="0"/>
    <n v="586.5017866666667"/>
  </r>
  <r>
    <s v="February"/>
    <d v="2020-02-23T00:00:00"/>
    <s v="Feeding"/>
    <x v="4"/>
    <x v="1"/>
    <n v="3000"/>
    <n v="5.1150739319145915"/>
    <s v="elv-r"/>
    <s v="Elvira"/>
    <s v="AC-Cameroon"/>
    <x v="0"/>
    <n v="586.5017866666667"/>
  </r>
  <r>
    <s v="February"/>
    <d v="2020-02-23T00:00:00"/>
    <s v="Local transport"/>
    <x v="4"/>
    <x v="1"/>
    <n v="2000"/>
    <n v="3.4100492879430613"/>
    <s v="elv-r"/>
    <s v="Elvira"/>
    <s v="AC-Cameroon"/>
    <x v="0"/>
    <n v="586.5017866666667"/>
  </r>
  <r>
    <s v="February"/>
    <d v="2020-02-24T00:00:00"/>
    <s v="Local transport"/>
    <x v="1"/>
    <x v="1"/>
    <n v="1600"/>
    <n v="2.7280394303544488"/>
    <s v="elv-r"/>
    <s v="Elvira"/>
    <s v="AC-Cameroon"/>
    <x v="0"/>
    <n v="586.5017866666667"/>
  </r>
  <r>
    <s v="February"/>
    <d v="2020-02-25T00:00:00"/>
    <s v="sewing women's day"/>
    <x v="5"/>
    <x v="1"/>
    <n v="6000"/>
    <n v="10.230147863829183"/>
    <s v="elv-r10"/>
    <s v="Elvira"/>
    <s v="AC-Cameroon"/>
    <x v="0"/>
    <n v="586.5017866666667"/>
  </r>
  <r>
    <s v="February"/>
    <d v="2020-02-25T00:00:00"/>
    <s v="Local transport"/>
    <x v="1"/>
    <x v="1"/>
    <n v="800"/>
    <n v="1.3640197151772244"/>
    <s v="elv-r"/>
    <s v="Elvira"/>
    <s v="AC-Cameroon"/>
    <x v="0"/>
    <n v="586.5017866666667"/>
  </r>
  <r>
    <s v="February"/>
    <d v="2020-02-26T00:00:00"/>
    <s v="Local transport"/>
    <x v="1"/>
    <x v="1"/>
    <n v="800"/>
    <n v="1.3640197151772244"/>
    <s v="elv-r"/>
    <s v="Elvira"/>
    <s v="AC-Cameroon"/>
    <x v="0"/>
    <n v="586.5017866666667"/>
  </r>
  <r>
    <s v="February"/>
    <d v="2020-02-27T00:00:00"/>
    <s v="X10 pens"/>
    <x v="2"/>
    <x v="2"/>
    <n v="1500"/>
    <n v="2.5575369659572957"/>
    <s v="elv-r11"/>
    <s v="Elvira"/>
    <s v="AC-Cameroon"/>
    <x v="0"/>
    <n v="586.5017866666667"/>
  </r>
  <r>
    <s v="February"/>
    <d v="2020-02-27T00:00:00"/>
    <s v="X3 manila file folders"/>
    <x v="2"/>
    <x v="2"/>
    <n v="5400"/>
    <n v="9.2071330774462652"/>
    <s v="elv-r11"/>
    <s v="Elvira"/>
    <s v="AC-Cameroon"/>
    <x v="0"/>
    <n v="586.5017866666667"/>
  </r>
  <r>
    <s v="February"/>
    <d v="2020-02-27T00:00:00"/>
    <s v="X3 highlighters"/>
    <x v="2"/>
    <x v="2"/>
    <n v="1200"/>
    <n v="2.0460295727658369"/>
    <s v="elv-r11"/>
    <s v="Elvira"/>
    <s v="AC-Cameroon"/>
    <x v="0"/>
    <n v="586.5017866666667"/>
  </r>
  <r>
    <s v="February"/>
    <d v="2020-02-27T00:00:00"/>
    <s v="X5 A4 block notes"/>
    <x v="2"/>
    <x v="2"/>
    <n v="2000"/>
    <n v="3.4100492879430613"/>
    <s v="elv-r11"/>
    <s v="Elvira"/>
    <s v="AC-Cameroon"/>
    <x v="0"/>
    <n v="586.5017866666667"/>
  </r>
  <r>
    <s v="February"/>
    <d v="2020-02-27T00:00:00"/>
    <s v="X2 auto copying invoice"/>
    <x v="2"/>
    <x v="2"/>
    <n v="2400"/>
    <n v="4.0920591455316737"/>
    <s v="elv-r11"/>
    <s v="Elvira"/>
    <s v="AC-Cameroon"/>
    <x v="0"/>
    <n v="586.5017866666667"/>
  </r>
  <r>
    <s v="February"/>
    <d v="2020-02-27T00:00:00"/>
    <s v="X5 pencils/eraser"/>
    <x v="2"/>
    <x v="2"/>
    <n v="500"/>
    <n v="0.85251232198576532"/>
    <s v="elv-r11"/>
    <s v="Elvira"/>
    <s v="AC-Cameroon"/>
    <x v="0"/>
    <n v="586.5017866666667"/>
  </r>
  <r>
    <s v="February"/>
    <d v="2020-02-27T00:00:00"/>
    <s v="X 1 pack plastic sheet protector"/>
    <x v="2"/>
    <x v="2"/>
    <n v="2500"/>
    <n v="4.2625616099288264"/>
    <s v="elv-r12"/>
    <s v="Elvira"/>
    <s v="AC-Cameroon"/>
    <x v="0"/>
    <n v="586.5017866666667"/>
  </r>
  <r>
    <s v="February"/>
    <d v="2020-02-27T00:00:00"/>
    <s v="X2 packs file seperators"/>
    <x v="2"/>
    <x v="2"/>
    <n v="2000"/>
    <n v="3.4100492879430613"/>
    <s v="elv-r12"/>
    <s v="Elvira"/>
    <s v="AC-Cameroon"/>
    <x v="0"/>
    <n v="586.5017866666667"/>
  </r>
  <r>
    <s v="February"/>
    <d v="2020-02-27T00:00:00"/>
    <s v="X 1pack colour pencils"/>
    <x v="2"/>
    <x v="2"/>
    <n v="1000"/>
    <n v="1.7050246439715306"/>
    <s v="elv-r12"/>
    <s v="Elvira"/>
    <s v="AC-Cameroon"/>
    <x v="0"/>
    <n v="586.5017866666667"/>
  </r>
  <r>
    <s v="February"/>
    <d v="2020-02-27T00:00:00"/>
    <s v="X1 sharpener"/>
    <x v="2"/>
    <x v="2"/>
    <n v="300"/>
    <n v="0.51150739319145921"/>
    <s v="elv-r12"/>
    <s v="Elvira"/>
    <s v="AC-Cameroon"/>
    <x v="0"/>
    <n v="586.5017866666667"/>
  </r>
  <r>
    <s v="February"/>
    <d v="2020-02-27T00:00:00"/>
    <s v="Bonus"/>
    <x v="6"/>
    <x v="1"/>
    <n v="300000"/>
    <n v="511.50739319145919"/>
    <s v="elv-r"/>
    <s v="Elvira"/>
    <s v="AC-Cameroon"/>
    <x v="0"/>
    <n v="586.5017866666667"/>
  </r>
  <r>
    <s v="February"/>
    <d v="2020-02-27T00:00:00"/>
    <s v="mtn internet recharge"/>
    <x v="7"/>
    <x v="1"/>
    <n v="10000"/>
    <n v="17.050246439715306"/>
    <s v="elv-r13"/>
    <s v="Elvira"/>
    <s v="AC-Cameroon"/>
    <x v="0"/>
    <n v="586.5017866666667"/>
  </r>
  <r>
    <s v="February"/>
    <d v="2020-02-27T00:00:00"/>
    <s v="Local transport"/>
    <x v="1"/>
    <x v="1"/>
    <n v="1500"/>
    <n v="2.5575369659572957"/>
    <s v="elv-r"/>
    <s v="Elvira"/>
    <s v="AC-Cameroon"/>
    <x v="0"/>
    <n v="586.5017866666667"/>
  </r>
  <r>
    <s v="February"/>
    <d v="2020-02-28T00:00:00"/>
    <s v="Local transport"/>
    <x v="1"/>
    <x v="1"/>
    <n v="800"/>
    <n v="1.3640197151772244"/>
    <s v="elv-r"/>
    <s v="Elvira"/>
    <s v="AC-Cameroon"/>
    <x v="0"/>
    <n v="586.5017866666667"/>
  </r>
  <r>
    <s v="February"/>
    <d v="2020-02-29T00:00:00"/>
    <s v="Local transport"/>
    <x v="1"/>
    <x v="1"/>
    <n v="800"/>
    <n v="1.3640197151772244"/>
    <s v="elv-r"/>
    <s v="Elvira"/>
    <s v="AC-Cameroon"/>
    <x v="0"/>
    <n v="586.5017866666667"/>
  </r>
  <r>
    <m/>
    <m/>
    <m/>
    <x v="8"/>
    <x v="3"/>
    <m/>
    <m/>
    <m/>
    <m/>
    <m/>
    <x v="1"/>
    <m/>
  </r>
  <r>
    <m/>
    <m/>
    <m/>
    <x v="8"/>
    <x v="3"/>
    <m/>
    <m/>
    <m/>
    <m/>
    <m/>
    <x v="1"/>
    <m/>
  </r>
  <r>
    <m/>
    <m/>
    <m/>
    <x v="8"/>
    <x v="3"/>
    <m/>
    <m/>
    <m/>
    <m/>
    <m/>
    <x v="1"/>
    <m/>
  </r>
  <r>
    <m/>
    <m/>
    <m/>
    <x v="8"/>
    <x v="3"/>
    <m/>
    <m/>
    <m/>
    <m/>
    <m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C6" firstHeaderRow="1" firstDataRow="2" firstDataCol="1"/>
  <pivotFields count="13">
    <pivotField showAll="0"/>
    <pivotField showAll="0"/>
    <pivotField showAll="0"/>
    <pivotField showAll="0"/>
    <pivotField axis="axisCol" showAll="0">
      <items count="11">
        <item m="1" x="5"/>
        <item m="1" x="8"/>
        <item m="1" x="7"/>
        <item m="1" x="4"/>
        <item m="1" x="9"/>
        <item m="1" x="2"/>
        <item m="1" x="3"/>
        <item m="1" x="6"/>
        <item m="1" x="1"/>
        <item x="0"/>
        <item t="default"/>
      </items>
    </pivotField>
    <pivotField dataField="1" showAll="0"/>
    <pivotField showAll="0" defaultSubtotal="0"/>
    <pivotField showAll="0"/>
    <pivotField showAll="0" defaultSubtotal="0"/>
    <pivotField showAll="0"/>
    <pivotField showAll="0"/>
    <pivotField axis="axisRow" showAll="0" sortType="ascending">
      <items count="11">
        <item m="1" x="7"/>
        <item m="1" x="8"/>
        <item m="1" x="5"/>
        <item m="1" x="3"/>
        <item m="1" x="4"/>
        <item m="1" x="9"/>
        <item m="1" x="6"/>
        <item m="1" x="2"/>
        <item m="1" x="1"/>
        <item x="0"/>
        <item t="default"/>
      </items>
    </pivotField>
    <pivotField showAll="0" defaultSubtotal="0"/>
  </pivotFields>
  <rowFields count="1">
    <field x="11"/>
  </rowFields>
  <rowItems count="2">
    <i>
      <x v="9"/>
    </i>
    <i t="grand">
      <x/>
    </i>
  </rowItems>
  <colFields count="1">
    <field x="4"/>
  </colFields>
  <colItems count="2">
    <i>
      <x v="9"/>
    </i>
    <i t="grand">
      <x/>
    </i>
  </colItems>
  <dataFields count="1">
    <dataField name="Somme de Used FCFA" fld="5" baseField="9" baseItem="0" numFmtId="3"/>
  </dataFields>
  <formats count="11">
    <format dxfId="18">
      <pivotArea type="all" dataOnly="0" outline="0" fieldPosition="0"/>
    </format>
    <format dxfId="17">
      <pivotArea dataOnly="0" labelOnly="1" fieldPosition="0">
        <references count="1">
          <reference field="11" count="0"/>
        </references>
      </pivotArea>
    </format>
    <format dxfId="16">
      <pivotArea dataOnly="0" labelOnly="1" grandRow="1" outline="0" fieldPosition="0"/>
    </format>
    <format dxfId="15">
      <pivotArea grandCol="1" outline="0" collapsedLevelsAreSubtotals="1" fieldPosition="0"/>
    </format>
    <format dxfId="14">
      <pivotArea dataOnly="0" labelOnly="1" fieldPosition="0">
        <references count="1">
          <reference field="4" count="0"/>
        </references>
      </pivotArea>
    </format>
    <format dxfId="13">
      <pivotArea dataOnly="0" labelOnly="1" fieldPosition="0">
        <references count="1">
          <reference field="4" count="0"/>
        </references>
      </pivotArea>
    </format>
    <format dxfId="12">
      <pivotArea outline="0" collapsedLevelsAreSubtotals="1" fieldPosition="0">
        <references count="1">
          <reference field="4" count="6" selected="0">
            <x v="0"/>
            <x v="1"/>
            <x v="2"/>
            <x v="3"/>
            <x v="4"/>
            <x v="6"/>
          </reference>
        </references>
      </pivotArea>
    </format>
    <format dxfId="11">
      <pivotArea dataOnly="0" labelOnly="1" fieldPosition="0">
        <references count="1">
          <reference field="4" count="1"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fieldPosition="0">
        <references count="1">
          <reference field="11" count="1">
            <x v="6"/>
          </reference>
        </references>
      </pivotArea>
    </format>
    <format dxfId="8">
      <pivotArea dataOnly="0" labelOnly="1" fieldPosition="0">
        <references count="1">
          <reference field="11" count="1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J8" firstHeaderRow="1" firstDataRow="2" firstDataCol="1" rowPageCount="1" colPageCount="1"/>
  <pivotFields count="12">
    <pivotField showAll="0"/>
    <pivotField showAll="0"/>
    <pivotField showAll="0"/>
    <pivotField axis="axisCol" showAll="0">
      <items count="10">
        <item x="3"/>
        <item x="7"/>
        <item x="2"/>
        <item x="6"/>
        <item x="5"/>
        <item x="0"/>
        <item x="1"/>
        <item x="4"/>
        <item x="8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dataField="1" showAll="0"/>
    <pivotField showAll="0"/>
    <pivotField showAll="0"/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showAll="0"/>
  </pivotFields>
  <rowFields count="1">
    <field x="4"/>
  </rowFields>
  <rowItems count="4">
    <i>
      <x/>
    </i>
    <i>
      <x v="1"/>
    </i>
    <i>
      <x v="2"/>
    </i>
    <i t="grand">
      <x/>
    </i>
  </rowItems>
  <colFields count="1">
    <field x="3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pageFields count="1">
    <pageField fld="10" hier="-1"/>
  </pageFields>
  <dataFields count="1">
    <dataField name="Sum of Used FCFA" fld="5" baseField="4" baseItem="0" numFmtId="3"/>
  </dataFields>
  <formats count="8">
    <format dxfId="7">
      <pivotArea outline="0" collapsedLevelsAreSubtotals="1" fieldPosition="0"/>
    </format>
    <format dxfId="6">
      <pivotArea outline="0" collapsedLevelsAreSubtotals="1" fieldPosition="0"/>
    </format>
    <format dxfId="5">
      <pivotArea dataOnly="0" labelOnly="1" fieldPosition="0">
        <references count="1">
          <reference field="3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4">
      <pivotArea dataOnly="0" labelOnly="1" grandCol="1" outline="0" fieldPosition="0"/>
    </format>
    <format dxfId="3">
      <pivotArea dataOnly="0" labelOnly="1" fieldPosition="0">
        <references count="1">
          <reference field="3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">
      <pivotArea dataOnly="0" labelOnly="1" grandCol="1" outline="0" fieldPosition="0"/>
    </format>
    <format dxfId="1">
      <pivotArea dataOnly="0" labelOnly="1" fieldPosition="0">
        <references count="1">
          <reference field="4" count="3">
            <x v="0"/>
            <x v="1"/>
            <x v="2"/>
          </reference>
        </references>
      </pivotArea>
    </format>
    <format dxfId="0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4559"/>
  <sheetViews>
    <sheetView showGridLines="0" topLeftCell="A72" zoomScaleNormal="100" workbookViewId="0">
      <selection activeCell="C66" sqref="C66"/>
    </sheetView>
  </sheetViews>
  <sheetFormatPr defaultColWidth="9" defaultRowHeight="15" customHeight="1" x14ac:dyDescent="0.2"/>
  <cols>
    <col min="1" max="1" width="9.5" style="30" bestFit="1" customWidth="1"/>
    <col min="2" max="2" width="9.19921875" style="33" customWidth="1"/>
    <col min="3" max="3" width="29.5" style="20" bestFit="1" customWidth="1"/>
    <col min="4" max="4" width="15.09765625" style="20" customWidth="1"/>
    <col min="5" max="5" width="10.796875" style="20" customWidth="1"/>
    <col min="6" max="6" width="8.8984375" style="52" customWidth="1"/>
    <col min="7" max="7" width="8.3984375" style="55" customWidth="1"/>
    <col min="8" max="8" width="9.69921875" style="30" customWidth="1"/>
    <col min="9" max="9" width="9.296875" style="30" customWidth="1"/>
    <col min="10" max="10" width="11.69921875" style="30" bestFit="1" customWidth="1"/>
    <col min="11" max="11" width="8.796875" style="22" bestFit="1" customWidth="1"/>
    <col min="12" max="12" width="7.69921875" style="21" customWidth="1"/>
    <col min="13" max="16384" width="9" style="15"/>
  </cols>
  <sheetData>
    <row r="1" spans="1:12" s="23" customFormat="1" ht="21" customHeight="1" x14ac:dyDescent="0.2">
      <c r="A1" s="29"/>
      <c r="B1" s="88"/>
      <c r="C1" s="89"/>
      <c r="D1" s="89"/>
      <c r="E1" s="89"/>
      <c r="F1" s="90"/>
      <c r="G1" s="91"/>
      <c r="H1" s="89"/>
      <c r="I1" s="89"/>
      <c r="J1" s="89"/>
      <c r="K1" s="92"/>
      <c r="L1" s="44"/>
    </row>
    <row r="2" spans="1:12" s="2" customFormat="1" ht="30" customHeight="1" x14ac:dyDescent="0.2">
      <c r="A2" s="31" t="s">
        <v>12</v>
      </c>
      <c r="B2" s="32" t="s">
        <v>4</v>
      </c>
      <c r="C2" s="8" t="s">
        <v>10</v>
      </c>
      <c r="D2" s="8" t="s">
        <v>1</v>
      </c>
      <c r="E2" s="8" t="s">
        <v>0</v>
      </c>
      <c r="F2" s="51" t="s">
        <v>2</v>
      </c>
      <c r="G2" s="53" t="s">
        <v>24</v>
      </c>
      <c r="H2" s="19" t="s">
        <v>5</v>
      </c>
      <c r="I2" s="26" t="s">
        <v>3</v>
      </c>
      <c r="J2" s="1" t="s">
        <v>11</v>
      </c>
      <c r="K2" s="1" t="s">
        <v>13</v>
      </c>
      <c r="L2" s="11" t="s">
        <v>29</v>
      </c>
    </row>
    <row r="3" spans="1:12" s="45" customFormat="1" ht="15.75" customHeight="1" x14ac:dyDescent="0.25">
      <c r="A3" s="57" t="s">
        <v>53</v>
      </c>
      <c r="B3" s="58">
        <v>42308</v>
      </c>
      <c r="C3" s="59" t="s">
        <v>49</v>
      </c>
      <c r="D3" s="60" t="s">
        <v>50</v>
      </c>
      <c r="E3" s="61" t="s">
        <v>63</v>
      </c>
      <c r="F3" s="62">
        <v>800</v>
      </c>
      <c r="G3" s="54">
        <f>F3/L3</f>
        <v>1.3640197151772244</v>
      </c>
      <c r="H3" s="67" t="s">
        <v>51</v>
      </c>
      <c r="I3" s="68" t="s">
        <v>44</v>
      </c>
      <c r="J3" s="46" t="s">
        <v>45</v>
      </c>
      <c r="K3" s="47" t="s">
        <v>46</v>
      </c>
      <c r="L3" s="48">
        <v>586.5017866666667</v>
      </c>
    </row>
    <row r="4" spans="1:12" s="45" customFormat="1" ht="15.75" customHeight="1" x14ac:dyDescent="0.25">
      <c r="A4" s="57" t="s">
        <v>53</v>
      </c>
      <c r="B4" s="58">
        <v>42338</v>
      </c>
      <c r="C4" s="59" t="s">
        <v>49</v>
      </c>
      <c r="D4" s="60" t="s">
        <v>50</v>
      </c>
      <c r="E4" s="61" t="s">
        <v>63</v>
      </c>
      <c r="F4" s="62">
        <v>800</v>
      </c>
      <c r="G4" s="54">
        <f t="shared" ref="G4:G67" si="0">F4/L4</f>
        <v>1.3640197151772244</v>
      </c>
      <c r="H4" s="67" t="s">
        <v>51</v>
      </c>
      <c r="I4" s="68" t="s">
        <v>44</v>
      </c>
      <c r="J4" s="46" t="s">
        <v>45</v>
      </c>
      <c r="K4" s="47" t="s">
        <v>46</v>
      </c>
      <c r="L4" s="48">
        <v>586.5017866666667</v>
      </c>
    </row>
    <row r="5" spans="1:12" s="45" customFormat="1" ht="15.75" customHeight="1" x14ac:dyDescent="0.25">
      <c r="A5" s="57" t="s">
        <v>53</v>
      </c>
      <c r="B5" s="63" t="s">
        <v>64</v>
      </c>
      <c r="C5" s="59" t="s">
        <v>49</v>
      </c>
      <c r="D5" s="60" t="s">
        <v>50</v>
      </c>
      <c r="E5" s="61" t="s">
        <v>63</v>
      </c>
      <c r="F5" s="62">
        <v>1650</v>
      </c>
      <c r="G5" s="54">
        <f t="shared" si="0"/>
        <v>2.8132906625530256</v>
      </c>
      <c r="H5" s="67" t="s">
        <v>51</v>
      </c>
      <c r="I5" s="68" t="s">
        <v>44</v>
      </c>
      <c r="J5" s="46" t="s">
        <v>45</v>
      </c>
      <c r="K5" s="47" t="s">
        <v>46</v>
      </c>
      <c r="L5" s="48">
        <v>586.5017866666667</v>
      </c>
    </row>
    <row r="6" spans="1:12" s="45" customFormat="1" ht="15.75" customHeight="1" x14ac:dyDescent="0.25">
      <c r="A6" s="57" t="s">
        <v>53</v>
      </c>
      <c r="B6" s="58" t="s">
        <v>65</v>
      </c>
      <c r="C6" s="59" t="s">
        <v>41</v>
      </c>
      <c r="D6" s="60" t="s">
        <v>8</v>
      </c>
      <c r="E6" s="61" t="s">
        <v>63</v>
      </c>
      <c r="F6" s="62">
        <v>300000</v>
      </c>
      <c r="G6" s="54">
        <f t="shared" si="0"/>
        <v>511.50739319145919</v>
      </c>
      <c r="H6" s="67" t="s">
        <v>51</v>
      </c>
      <c r="I6" s="68" t="s">
        <v>44</v>
      </c>
      <c r="J6" s="46" t="s">
        <v>45</v>
      </c>
      <c r="K6" s="47" t="s">
        <v>46</v>
      </c>
      <c r="L6" s="48">
        <v>586.5017866666667</v>
      </c>
    </row>
    <row r="7" spans="1:12" s="45" customFormat="1" ht="15.75" customHeight="1" x14ac:dyDescent="0.25">
      <c r="A7" s="57" t="s">
        <v>53</v>
      </c>
      <c r="B7" s="63" t="s">
        <v>65</v>
      </c>
      <c r="C7" s="59" t="s">
        <v>49</v>
      </c>
      <c r="D7" s="60" t="s">
        <v>50</v>
      </c>
      <c r="E7" s="61" t="s">
        <v>63</v>
      </c>
      <c r="F7" s="62">
        <v>1100</v>
      </c>
      <c r="G7" s="54">
        <f t="shared" si="0"/>
        <v>1.8755271083686837</v>
      </c>
      <c r="H7" s="67" t="s">
        <v>51</v>
      </c>
      <c r="I7" s="68" t="s">
        <v>44</v>
      </c>
      <c r="J7" s="46" t="s">
        <v>45</v>
      </c>
      <c r="K7" s="47" t="s">
        <v>46</v>
      </c>
      <c r="L7" s="48">
        <v>586.5017866666667</v>
      </c>
    </row>
    <row r="8" spans="1:12" s="45" customFormat="1" ht="15.75" customHeight="1" x14ac:dyDescent="0.25">
      <c r="A8" s="57" t="s">
        <v>53</v>
      </c>
      <c r="B8" s="63" t="s">
        <v>66</v>
      </c>
      <c r="C8" s="59" t="s">
        <v>49</v>
      </c>
      <c r="D8" s="60" t="s">
        <v>50</v>
      </c>
      <c r="E8" s="61" t="s">
        <v>63</v>
      </c>
      <c r="F8" s="62">
        <v>800</v>
      </c>
      <c r="G8" s="54">
        <f t="shared" si="0"/>
        <v>1.3640197151772244</v>
      </c>
      <c r="H8" s="67" t="s">
        <v>51</v>
      </c>
      <c r="I8" s="68" t="s">
        <v>44</v>
      </c>
      <c r="J8" s="46" t="s">
        <v>45</v>
      </c>
      <c r="K8" s="47" t="s">
        <v>46</v>
      </c>
      <c r="L8" s="48">
        <v>586.5017866666667</v>
      </c>
    </row>
    <row r="9" spans="1:12" s="45" customFormat="1" ht="15.75" customHeight="1" x14ac:dyDescent="0.25">
      <c r="A9" s="57" t="s">
        <v>53</v>
      </c>
      <c r="B9" s="63" t="s">
        <v>67</v>
      </c>
      <c r="C9" s="59" t="s">
        <v>49</v>
      </c>
      <c r="D9" s="60" t="s">
        <v>50</v>
      </c>
      <c r="E9" s="61" t="s">
        <v>63</v>
      </c>
      <c r="F9" s="62">
        <v>600</v>
      </c>
      <c r="G9" s="54">
        <f t="shared" si="0"/>
        <v>1.0230147863829184</v>
      </c>
      <c r="H9" s="67" t="s">
        <v>51</v>
      </c>
      <c r="I9" s="68" t="s">
        <v>44</v>
      </c>
      <c r="J9" s="46" t="s">
        <v>45</v>
      </c>
      <c r="K9" s="47" t="s">
        <v>46</v>
      </c>
      <c r="L9" s="48">
        <v>586.5017866666667</v>
      </c>
    </row>
    <row r="10" spans="1:12" s="45" customFormat="1" ht="15" customHeight="1" x14ac:dyDescent="0.25">
      <c r="A10" s="57" t="s">
        <v>53</v>
      </c>
      <c r="B10" s="63" t="s">
        <v>68</v>
      </c>
      <c r="C10" s="59" t="s">
        <v>49</v>
      </c>
      <c r="D10" s="60" t="s">
        <v>50</v>
      </c>
      <c r="E10" s="61" t="s">
        <v>63</v>
      </c>
      <c r="F10" s="62">
        <v>1250</v>
      </c>
      <c r="G10" s="54">
        <f t="shared" si="0"/>
        <v>2.1312808049644132</v>
      </c>
      <c r="H10" s="67" t="s">
        <v>51</v>
      </c>
      <c r="I10" s="68" t="s">
        <v>44</v>
      </c>
      <c r="J10" s="46" t="s">
        <v>45</v>
      </c>
      <c r="K10" s="47" t="s">
        <v>46</v>
      </c>
      <c r="L10" s="48">
        <v>586.5017866666667</v>
      </c>
    </row>
    <row r="11" spans="1:12" s="45" customFormat="1" ht="15" customHeight="1" x14ac:dyDescent="0.25">
      <c r="A11" s="57" t="s">
        <v>53</v>
      </c>
      <c r="B11" s="63" t="s">
        <v>69</v>
      </c>
      <c r="C11" s="59" t="s">
        <v>49</v>
      </c>
      <c r="D11" s="60" t="s">
        <v>50</v>
      </c>
      <c r="E11" s="61" t="s">
        <v>63</v>
      </c>
      <c r="F11" s="62">
        <v>1000</v>
      </c>
      <c r="G11" s="54">
        <f t="shared" si="0"/>
        <v>1.7050246439715306</v>
      </c>
      <c r="H11" s="67" t="s">
        <v>51</v>
      </c>
      <c r="I11" s="68" t="s">
        <v>44</v>
      </c>
      <c r="J11" s="46" t="s">
        <v>45</v>
      </c>
      <c r="K11" s="47" t="s">
        <v>46</v>
      </c>
      <c r="L11" s="48">
        <v>586.5017866666667</v>
      </c>
    </row>
    <row r="12" spans="1:12" s="45" customFormat="1" ht="15" customHeight="1" x14ac:dyDescent="0.25">
      <c r="A12" s="57" t="s">
        <v>53</v>
      </c>
      <c r="B12" s="63" t="s">
        <v>70</v>
      </c>
      <c r="C12" s="59" t="s">
        <v>49</v>
      </c>
      <c r="D12" s="60" t="s">
        <v>50</v>
      </c>
      <c r="E12" s="61" t="s">
        <v>63</v>
      </c>
      <c r="F12" s="62">
        <v>1600</v>
      </c>
      <c r="G12" s="54">
        <f t="shared" si="0"/>
        <v>2.7280394303544488</v>
      </c>
      <c r="H12" s="67" t="s">
        <v>51</v>
      </c>
      <c r="I12" s="68" t="s">
        <v>44</v>
      </c>
      <c r="J12" s="46" t="s">
        <v>45</v>
      </c>
      <c r="K12" s="47" t="s">
        <v>46</v>
      </c>
      <c r="L12" s="48">
        <v>586.5017866666667</v>
      </c>
    </row>
    <row r="13" spans="1:12" s="45" customFormat="1" ht="15" customHeight="1" x14ac:dyDescent="0.25">
      <c r="A13" s="57" t="s">
        <v>53</v>
      </c>
      <c r="B13" s="63" t="s">
        <v>71</v>
      </c>
      <c r="C13" s="59" t="s">
        <v>49</v>
      </c>
      <c r="D13" s="60" t="s">
        <v>50</v>
      </c>
      <c r="E13" s="61" t="s">
        <v>63</v>
      </c>
      <c r="F13" s="62">
        <v>1800</v>
      </c>
      <c r="G13" s="54">
        <f t="shared" si="0"/>
        <v>3.0690443591487551</v>
      </c>
      <c r="H13" s="67" t="s">
        <v>51</v>
      </c>
      <c r="I13" s="68" t="s">
        <v>44</v>
      </c>
      <c r="J13" s="46" t="s">
        <v>45</v>
      </c>
      <c r="K13" s="47" t="s">
        <v>46</v>
      </c>
      <c r="L13" s="48">
        <v>586.5017866666667</v>
      </c>
    </row>
    <row r="14" spans="1:12" s="45" customFormat="1" ht="15" customHeight="1" x14ac:dyDescent="0.25">
      <c r="A14" s="57" t="s">
        <v>53</v>
      </c>
      <c r="B14" s="63" t="s">
        <v>72</v>
      </c>
      <c r="C14" s="59" t="s">
        <v>49</v>
      </c>
      <c r="D14" s="60" t="s">
        <v>50</v>
      </c>
      <c r="E14" s="61" t="s">
        <v>63</v>
      </c>
      <c r="F14" s="62">
        <v>800</v>
      </c>
      <c r="G14" s="54">
        <f t="shared" si="0"/>
        <v>1.3640197151772244</v>
      </c>
      <c r="H14" s="67" t="s">
        <v>51</v>
      </c>
      <c r="I14" s="68" t="s">
        <v>44</v>
      </c>
      <c r="J14" s="46" t="s">
        <v>45</v>
      </c>
      <c r="K14" s="47" t="s">
        <v>46</v>
      </c>
      <c r="L14" s="48">
        <v>586.5017866666667</v>
      </c>
    </row>
    <row r="15" spans="1:12" s="45" customFormat="1" ht="15" customHeight="1" x14ac:dyDescent="0.25">
      <c r="A15" s="57" t="s">
        <v>53</v>
      </c>
      <c r="B15" s="63" t="s">
        <v>73</v>
      </c>
      <c r="C15" s="59" t="s">
        <v>49</v>
      </c>
      <c r="D15" s="60" t="s">
        <v>50</v>
      </c>
      <c r="E15" s="61" t="s">
        <v>63</v>
      </c>
      <c r="F15" s="62">
        <v>1600</v>
      </c>
      <c r="G15" s="54">
        <f t="shared" si="0"/>
        <v>2.7280394303544488</v>
      </c>
      <c r="H15" s="67" t="s">
        <v>51</v>
      </c>
      <c r="I15" s="68" t="s">
        <v>44</v>
      </c>
      <c r="J15" s="46" t="s">
        <v>45</v>
      </c>
      <c r="K15" s="47" t="s">
        <v>46</v>
      </c>
      <c r="L15" s="48">
        <v>586.5017866666667</v>
      </c>
    </row>
    <row r="16" spans="1:12" s="45" customFormat="1" ht="15" customHeight="1" x14ac:dyDescent="0.25">
      <c r="A16" s="57" t="s">
        <v>53</v>
      </c>
      <c r="B16" s="63" t="s">
        <v>74</v>
      </c>
      <c r="C16" s="59" t="s">
        <v>49</v>
      </c>
      <c r="D16" s="60" t="s">
        <v>50</v>
      </c>
      <c r="E16" s="61" t="s">
        <v>63</v>
      </c>
      <c r="F16" s="62">
        <v>600</v>
      </c>
      <c r="G16" s="54">
        <f t="shared" si="0"/>
        <v>1.0230147863829184</v>
      </c>
      <c r="H16" s="67" t="s">
        <v>51</v>
      </c>
      <c r="I16" s="68" t="s">
        <v>44</v>
      </c>
      <c r="J16" s="46" t="s">
        <v>45</v>
      </c>
      <c r="K16" s="47" t="s">
        <v>46</v>
      </c>
      <c r="L16" s="48">
        <v>586.5017866666667</v>
      </c>
    </row>
    <row r="17" spans="1:12" s="45" customFormat="1" ht="15" customHeight="1" x14ac:dyDescent="0.25">
      <c r="A17" s="57" t="s">
        <v>53</v>
      </c>
      <c r="B17" s="63" t="s">
        <v>75</v>
      </c>
      <c r="C17" s="59" t="s">
        <v>49</v>
      </c>
      <c r="D17" s="60" t="s">
        <v>50</v>
      </c>
      <c r="E17" s="61" t="s">
        <v>63</v>
      </c>
      <c r="F17" s="62">
        <v>800</v>
      </c>
      <c r="G17" s="54">
        <f t="shared" si="0"/>
        <v>1.3640197151772244</v>
      </c>
      <c r="H17" s="67" t="s">
        <v>51</v>
      </c>
      <c r="I17" s="68" t="s">
        <v>44</v>
      </c>
      <c r="J17" s="46" t="s">
        <v>45</v>
      </c>
      <c r="K17" s="47" t="s">
        <v>46</v>
      </c>
      <c r="L17" s="48">
        <v>586.5017866666667</v>
      </c>
    </row>
    <row r="18" spans="1:12" s="45" customFormat="1" ht="15" customHeight="1" x14ac:dyDescent="0.25">
      <c r="A18" s="57" t="s">
        <v>53</v>
      </c>
      <c r="B18" s="63" t="s">
        <v>76</v>
      </c>
      <c r="C18" s="59" t="s">
        <v>49</v>
      </c>
      <c r="D18" s="60" t="s">
        <v>50</v>
      </c>
      <c r="E18" s="61" t="s">
        <v>63</v>
      </c>
      <c r="F18" s="62">
        <v>800</v>
      </c>
      <c r="G18" s="54">
        <f t="shared" si="0"/>
        <v>1.3640197151772244</v>
      </c>
      <c r="H18" s="67" t="s">
        <v>51</v>
      </c>
      <c r="I18" s="68" t="s">
        <v>44</v>
      </c>
      <c r="J18" s="46" t="s">
        <v>45</v>
      </c>
      <c r="K18" s="47" t="s">
        <v>46</v>
      </c>
      <c r="L18" s="48">
        <v>586.5017866666667</v>
      </c>
    </row>
    <row r="19" spans="1:12" s="45" customFormat="1" ht="15" customHeight="1" x14ac:dyDescent="0.25">
      <c r="A19" s="57" t="s">
        <v>53</v>
      </c>
      <c r="B19" s="64" t="s">
        <v>76</v>
      </c>
      <c r="C19" s="59" t="s">
        <v>49</v>
      </c>
      <c r="D19" s="60" t="s">
        <v>50</v>
      </c>
      <c r="E19" s="61" t="s">
        <v>63</v>
      </c>
      <c r="F19" s="65">
        <v>1750</v>
      </c>
      <c r="G19" s="54">
        <f t="shared" si="0"/>
        <v>2.9837931269501787</v>
      </c>
      <c r="H19" s="67" t="s">
        <v>51</v>
      </c>
      <c r="I19" s="68" t="s">
        <v>44</v>
      </c>
      <c r="J19" s="46" t="s">
        <v>45</v>
      </c>
      <c r="K19" s="47" t="s">
        <v>46</v>
      </c>
      <c r="L19" s="48">
        <v>586.5017866666667</v>
      </c>
    </row>
    <row r="20" spans="1:12" s="45" customFormat="1" ht="15" customHeight="1" x14ac:dyDescent="0.25">
      <c r="A20" s="57" t="s">
        <v>53</v>
      </c>
      <c r="B20" s="64" t="s">
        <v>77</v>
      </c>
      <c r="C20" s="59" t="s">
        <v>49</v>
      </c>
      <c r="D20" s="60" t="s">
        <v>50</v>
      </c>
      <c r="E20" s="61" t="s">
        <v>63</v>
      </c>
      <c r="F20" s="65">
        <v>1000</v>
      </c>
      <c r="G20" s="54">
        <f t="shared" si="0"/>
        <v>1.7050246439715306</v>
      </c>
      <c r="H20" s="67" t="s">
        <v>51</v>
      </c>
      <c r="I20" s="68" t="s">
        <v>44</v>
      </c>
      <c r="J20" s="46" t="s">
        <v>45</v>
      </c>
      <c r="K20" s="47" t="s">
        <v>46</v>
      </c>
      <c r="L20" s="48">
        <v>586.5017866666667</v>
      </c>
    </row>
    <row r="21" spans="1:12" s="45" customFormat="1" ht="15" customHeight="1" x14ac:dyDescent="0.25">
      <c r="A21" s="57" t="s">
        <v>53</v>
      </c>
      <c r="B21" s="64" t="s">
        <v>78</v>
      </c>
      <c r="C21" s="59" t="s">
        <v>49</v>
      </c>
      <c r="D21" s="60" t="s">
        <v>50</v>
      </c>
      <c r="E21" s="61" t="s">
        <v>63</v>
      </c>
      <c r="F21" s="65">
        <v>1000</v>
      </c>
      <c r="G21" s="54">
        <f t="shared" si="0"/>
        <v>1.7050246439715306</v>
      </c>
      <c r="H21" s="67" t="s">
        <v>51</v>
      </c>
      <c r="I21" s="68" t="s">
        <v>44</v>
      </c>
      <c r="J21" s="46" t="s">
        <v>45</v>
      </c>
      <c r="K21" s="47" t="s">
        <v>46</v>
      </c>
      <c r="L21" s="48">
        <v>586.5017866666667</v>
      </c>
    </row>
    <row r="22" spans="1:12" s="45" customFormat="1" ht="15" customHeight="1" x14ac:dyDescent="0.25">
      <c r="A22" s="57" t="s">
        <v>53</v>
      </c>
      <c r="B22" s="64" t="s">
        <v>79</v>
      </c>
      <c r="C22" s="59" t="s">
        <v>49</v>
      </c>
      <c r="D22" s="60" t="s">
        <v>50</v>
      </c>
      <c r="E22" s="61" t="s">
        <v>63</v>
      </c>
      <c r="F22" s="65">
        <v>800</v>
      </c>
      <c r="G22" s="54">
        <f t="shared" si="0"/>
        <v>1.3640197151772244</v>
      </c>
      <c r="H22" s="67" t="s">
        <v>51</v>
      </c>
      <c r="I22" s="68" t="s">
        <v>44</v>
      </c>
      <c r="J22" s="46" t="s">
        <v>45</v>
      </c>
      <c r="K22" s="47" t="s">
        <v>46</v>
      </c>
      <c r="L22" s="48">
        <v>586.5017866666667</v>
      </c>
    </row>
    <row r="23" spans="1:12" s="49" customFormat="1" ht="15" customHeight="1" x14ac:dyDescent="0.25">
      <c r="A23" s="57" t="s">
        <v>42</v>
      </c>
      <c r="B23" s="66">
        <v>42402</v>
      </c>
      <c r="C23" s="81" t="s">
        <v>9</v>
      </c>
      <c r="D23" s="60" t="s">
        <v>25</v>
      </c>
      <c r="E23" s="84" t="s">
        <v>43</v>
      </c>
      <c r="F23" s="85">
        <v>5000</v>
      </c>
      <c r="G23" s="86">
        <f t="shared" si="0"/>
        <v>8.5251232198576528</v>
      </c>
      <c r="H23" s="67" t="s">
        <v>32</v>
      </c>
      <c r="I23" s="68" t="s">
        <v>44</v>
      </c>
      <c r="J23" s="46" t="s">
        <v>45</v>
      </c>
      <c r="K23" s="47" t="s">
        <v>46</v>
      </c>
      <c r="L23" s="48">
        <v>586.5017866666667</v>
      </c>
    </row>
    <row r="24" spans="1:12" s="49" customFormat="1" ht="15" customHeight="1" x14ac:dyDescent="0.25">
      <c r="A24" s="57" t="s">
        <v>42</v>
      </c>
      <c r="B24" s="66">
        <v>42402</v>
      </c>
      <c r="C24" s="81" t="s">
        <v>9</v>
      </c>
      <c r="D24" s="60" t="s">
        <v>25</v>
      </c>
      <c r="E24" s="84" t="s">
        <v>6</v>
      </c>
      <c r="F24" s="85">
        <v>5000</v>
      </c>
      <c r="G24" s="86">
        <f t="shared" si="0"/>
        <v>8.5251232198576528</v>
      </c>
      <c r="H24" s="67" t="s">
        <v>33</v>
      </c>
      <c r="I24" s="68" t="s">
        <v>44</v>
      </c>
      <c r="J24" s="46" t="s">
        <v>45</v>
      </c>
      <c r="K24" s="47" t="s">
        <v>46</v>
      </c>
      <c r="L24" s="48">
        <v>586.5017866666667</v>
      </c>
    </row>
    <row r="25" spans="1:12" s="49" customFormat="1" ht="15" customHeight="1" x14ac:dyDescent="0.25">
      <c r="A25" s="57" t="s">
        <v>42</v>
      </c>
      <c r="B25" s="66">
        <v>42405</v>
      </c>
      <c r="C25" s="81" t="s">
        <v>9</v>
      </c>
      <c r="D25" s="60" t="s">
        <v>25</v>
      </c>
      <c r="E25" s="84" t="s">
        <v>43</v>
      </c>
      <c r="F25" s="85">
        <v>2500</v>
      </c>
      <c r="G25" s="86">
        <f t="shared" si="0"/>
        <v>4.2625616099288264</v>
      </c>
      <c r="H25" s="67" t="s">
        <v>34</v>
      </c>
      <c r="I25" s="68" t="s">
        <v>44</v>
      </c>
      <c r="J25" s="46" t="s">
        <v>45</v>
      </c>
      <c r="K25" s="47" t="s">
        <v>46</v>
      </c>
      <c r="L25" s="48">
        <v>586.5017866666667</v>
      </c>
    </row>
    <row r="26" spans="1:12" s="49" customFormat="1" ht="15" customHeight="1" x14ac:dyDescent="0.25">
      <c r="A26" s="57" t="s">
        <v>42</v>
      </c>
      <c r="B26" s="66">
        <v>42409</v>
      </c>
      <c r="C26" s="81" t="s">
        <v>9</v>
      </c>
      <c r="D26" s="60" t="s">
        <v>25</v>
      </c>
      <c r="E26" s="84" t="s">
        <v>43</v>
      </c>
      <c r="F26" s="85">
        <v>2500</v>
      </c>
      <c r="G26" s="86">
        <f t="shared" si="0"/>
        <v>4.2625616099288264</v>
      </c>
      <c r="H26" s="67" t="s">
        <v>35</v>
      </c>
      <c r="I26" s="68" t="s">
        <v>44</v>
      </c>
      <c r="J26" s="46" t="s">
        <v>45</v>
      </c>
      <c r="K26" s="47" t="s">
        <v>46</v>
      </c>
      <c r="L26" s="48">
        <v>586.5017866666667</v>
      </c>
    </row>
    <row r="27" spans="1:12" s="49" customFormat="1" ht="15" customHeight="1" x14ac:dyDescent="0.25">
      <c r="A27" s="57" t="s">
        <v>42</v>
      </c>
      <c r="B27" s="66">
        <v>42409</v>
      </c>
      <c r="C27" s="81" t="s">
        <v>9</v>
      </c>
      <c r="D27" s="60" t="s">
        <v>25</v>
      </c>
      <c r="E27" s="84" t="s">
        <v>43</v>
      </c>
      <c r="F27" s="85">
        <v>2500</v>
      </c>
      <c r="G27" s="86">
        <f t="shared" si="0"/>
        <v>4.2625616099288264</v>
      </c>
      <c r="H27" s="67" t="s">
        <v>48</v>
      </c>
      <c r="I27" s="68" t="s">
        <v>44</v>
      </c>
      <c r="J27" s="46" t="s">
        <v>45</v>
      </c>
      <c r="K27" s="47" t="s">
        <v>46</v>
      </c>
      <c r="L27" s="48">
        <v>586.5017866666667</v>
      </c>
    </row>
    <row r="28" spans="1:12" s="49" customFormat="1" ht="15" customHeight="1" x14ac:dyDescent="0.25">
      <c r="A28" s="57" t="s">
        <v>42</v>
      </c>
      <c r="B28" s="66">
        <v>42412</v>
      </c>
      <c r="C28" s="81" t="s">
        <v>9</v>
      </c>
      <c r="D28" s="60" t="s">
        <v>25</v>
      </c>
      <c r="E28" s="84" t="s">
        <v>43</v>
      </c>
      <c r="F28" s="85">
        <v>2500</v>
      </c>
      <c r="G28" s="86">
        <f t="shared" si="0"/>
        <v>4.2625616099288264</v>
      </c>
      <c r="H28" s="67" t="s">
        <v>36</v>
      </c>
      <c r="I28" s="68" t="s">
        <v>44</v>
      </c>
      <c r="J28" s="46" t="s">
        <v>45</v>
      </c>
      <c r="K28" s="47" t="s">
        <v>46</v>
      </c>
      <c r="L28" s="48">
        <v>586.5017866666667</v>
      </c>
    </row>
    <row r="29" spans="1:12" s="49" customFormat="1" ht="15" customHeight="1" x14ac:dyDescent="0.25">
      <c r="A29" s="57" t="s">
        <v>42</v>
      </c>
      <c r="B29" s="66">
        <v>42412</v>
      </c>
      <c r="C29" s="81" t="s">
        <v>9</v>
      </c>
      <c r="D29" s="60" t="s">
        <v>25</v>
      </c>
      <c r="E29" s="84" t="s">
        <v>6</v>
      </c>
      <c r="F29" s="85">
        <v>5000</v>
      </c>
      <c r="G29" s="86">
        <f t="shared" si="0"/>
        <v>8.5251232198576528</v>
      </c>
      <c r="H29" s="67" t="s">
        <v>37</v>
      </c>
      <c r="I29" s="68" t="s">
        <v>44</v>
      </c>
      <c r="J29" s="46" t="s">
        <v>45</v>
      </c>
      <c r="K29" s="47" t="s">
        <v>46</v>
      </c>
      <c r="L29" s="48">
        <v>586.5017866666667</v>
      </c>
    </row>
    <row r="30" spans="1:12" s="49" customFormat="1" ht="15" customHeight="1" x14ac:dyDescent="0.25">
      <c r="A30" s="57" t="s">
        <v>42</v>
      </c>
      <c r="B30" s="66">
        <v>42416</v>
      </c>
      <c r="C30" s="81" t="s">
        <v>9</v>
      </c>
      <c r="D30" s="60" t="s">
        <v>25</v>
      </c>
      <c r="E30" s="84" t="s">
        <v>6</v>
      </c>
      <c r="F30" s="85">
        <v>5000</v>
      </c>
      <c r="G30" s="86">
        <f t="shared" si="0"/>
        <v>8.5251232198576528</v>
      </c>
      <c r="H30" s="67" t="s">
        <v>38</v>
      </c>
      <c r="I30" s="68" t="s">
        <v>44</v>
      </c>
      <c r="J30" s="46" t="s">
        <v>45</v>
      </c>
      <c r="K30" s="47" t="s">
        <v>46</v>
      </c>
      <c r="L30" s="48">
        <v>586.5017866666667</v>
      </c>
    </row>
    <row r="31" spans="1:12" s="49" customFormat="1" ht="15" customHeight="1" x14ac:dyDescent="0.25">
      <c r="A31" s="57" t="s">
        <v>42</v>
      </c>
      <c r="B31" s="66">
        <v>42419</v>
      </c>
      <c r="C31" s="81" t="s">
        <v>9</v>
      </c>
      <c r="D31" s="60" t="s">
        <v>25</v>
      </c>
      <c r="E31" s="84" t="s">
        <v>43</v>
      </c>
      <c r="F31" s="85">
        <v>5000</v>
      </c>
      <c r="G31" s="86">
        <f t="shared" si="0"/>
        <v>8.5251232198576528</v>
      </c>
      <c r="H31" s="67" t="s">
        <v>39</v>
      </c>
      <c r="I31" s="68" t="s">
        <v>44</v>
      </c>
      <c r="J31" s="46" t="s">
        <v>45</v>
      </c>
      <c r="K31" s="47" t="s">
        <v>46</v>
      </c>
      <c r="L31" s="48">
        <v>586.5017866666667</v>
      </c>
    </row>
    <row r="32" spans="1:12" s="49" customFormat="1" ht="15" customHeight="1" x14ac:dyDescent="0.25">
      <c r="A32" s="57" t="s">
        <v>42</v>
      </c>
      <c r="B32" s="66">
        <v>42422</v>
      </c>
      <c r="C32" s="81" t="s">
        <v>9</v>
      </c>
      <c r="D32" s="60" t="s">
        <v>25</v>
      </c>
      <c r="E32" s="84" t="s">
        <v>43</v>
      </c>
      <c r="F32" s="85">
        <v>5000</v>
      </c>
      <c r="G32" s="86">
        <f t="shared" si="0"/>
        <v>8.5251232198576528</v>
      </c>
      <c r="H32" s="67" t="s">
        <v>40</v>
      </c>
      <c r="I32" s="68" t="s">
        <v>44</v>
      </c>
      <c r="J32" s="46" t="s">
        <v>45</v>
      </c>
      <c r="K32" s="47" t="s">
        <v>46</v>
      </c>
      <c r="L32" s="48">
        <v>586.5017866666667</v>
      </c>
    </row>
    <row r="33" spans="1:12" s="49" customFormat="1" ht="15" customHeight="1" x14ac:dyDescent="0.25">
      <c r="A33" s="57" t="s">
        <v>42</v>
      </c>
      <c r="B33" s="66">
        <v>42426</v>
      </c>
      <c r="C33" s="81" t="s">
        <v>9</v>
      </c>
      <c r="D33" s="60" t="s">
        <v>25</v>
      </c>
      <c r="E33" s="84" t="s">
        <v>6</v>
      </c>
      <c r="F33" s="85">
        <v>5000</v>
      </c>
      <c r="G33" s="86">
        <f t="shared" si="0"/>
        <v>8.5251232198576528</v>
      </c>
      <c r="H33" s="67" t="s">
        <v>82</v>
      </c>
      <c r="I33" s="68" t="s">
        <v>44</v>
      </c>
      <c r="J33" s="46" t="s">
        <v>45</v>
      </c>
      <c r="K33" s="47" t="s">
        <v>46</v>
      </c>
      <c r="L33" s="48">
        <v>586.5017866666667</v>
      </c>
    </row>
    <row r="34" spans="1:12" s="49" customFormat="1" ht="15" customHeight="1" x14ac:dyDescent="0.25">
      <c r="A34" s="57" t="s">
        <v>42</v>
      </c>
      <c r="B34" s="66">
        <v>42426</v>
      </c>
      <c r="C34" s="81" t="s">
        <v>9</v>
      </c>
      <c r="D34" s="60" t="s">
        <v>25</v>
      </c>
      <c r="E34" s="84" t="s">
        <v>43</v>
      </c>
      <c r="F34" s="85">
        <v>5000</v>
      </c>
      <c r="G34" s="86">
        <f t="shared" si="0"/>
        <v>8.5251232198576528</v>
      </c>
      <c r="H34" s="67" t="s">
        <v>83</v>
      </c>
      <c r="I34" s="68" t="s">
        <v>44</v>
      </c>
      <c r="J34" s="46" t="s">
        <v>45</v>
      </c>
      <c r="K34" s="47" t="s">
        <v>46</v>
      </c>
      <c r="L34" s="48">
        <v>586.5017866666667</v>
      </c>
    </row>
    <row r="35" spans="1:12" s="49" customFormat="1" ht="15" customHeight="1" x14ac:dyDescent="0.25">
      <c r="A35" s="57" t="s">
        <v>42</v>
      </c>
      <c r="B35" s="66">
        <v>42428</v>
      </c>
      <c r="C35" s="81" t="s">
        <v>9</v>
      </c>
      <c r="D35" s="60" t="s">
        <v>25</v>
      </c>
      <c r="E35" s="84" t="s">
        <v>43</v>
      </c>
      <c r="F35" s="85">
        <v>5000</v>
      </c>
      <c r="G35" s="54">
        <f t="shared" si="0"/>
        <v>8.5251232198576528</v>
      </c>
      <c r="H35" s="71" t="s">
        <v>84</v>
      </c>
      <c r="I35" s="68" t="s">
        <v>44</v>
      </c>
      <c r="J35" s="46" t="s">
        <v>45</v>
      </c>
      <c r="K35" s="47" t="s">
        <v>46</v>
      </c>
      <c r="L35" s="48">
        <v>586.5017866666667</v>
      </c>
    </row>
    <row r="36" spans="1:12" s="49" customFormat="1" ht="15" customHeight="1" x14ac:dyDescent="0.25">
      <c r="A36" s="57" t="s">
        <v>42</v>
      </c>
      <c r="B36" s="66">
        <v>42400</v>
      </c>
      <c r="C36" s="81" t="s">
        <v>49</v>
      </c>
      <c r="D36" s="60" t="s">
        <v>50</v>
      </c>
      <c r="E36" s="61" t="s">
        <v>6</v>
      </c>
      <c r="F36" s="62">
        <v>800</v>
      </c>
      <c r="G36" s="54">
        <f t="shared" si="0"/>
        <v>1.3640197151772244</v>
      </c>
      <c r="H36" s="67" t="s">
        <v>51</v>
      </c>
      <c r="I36" s="68" t="s">
        <v>44</v>
      </c>
      <c r="J36" s="46" t="s">
        <v>45</v>
      </c>
      <c r="K36" s="47" t="s">
        <v>46</v>
      </c>
      <c r="L36" s="48">
        <v>586.5017866666667</v>
      </c>
    </row>
    <row r="37" spans="1:12" s="49" customFormat="1" ht="15" customHeight="1" x14ac:dyDescent="0.25">
      <c r="A37" s="57" t="s">
        <v>42</v>
      </c>
      <c r="B37" s="66">
        <v>42402</v>
      </c>
      <c r="C37" s="81" t="s">
        <v>49</v>
      </c>
      <c r="D37" s="60" t="s">
        <v>50</v>
      </c>
      <c r="E37" s="61" t="s">
        <v>6</v>
      </c>
      <c r="F37" s="62">
        <v>1200</v>
      </c>
      <c r="G37" s="54">
        <f t="shared" si="0"/>
        <v>2.0460295727658369</v>
      </c>
      <c r="H37" s="67" t="s">
        <v>51</v>
      </c>
      <c r="I37" s="68" t="s">
        <v>44</v>
      </c>
      <c r="J37" s="46" t="s">
        <v>45</v>
      </c>
      <c r="K37" s="47" t="s">
        <v>46</v>
      </c>
      <c r="L37" s="48">
        <v>586.5017866666667</v>
      </c>
    </row>
    <row r="38" spans="1:12" s="49" customFormat="1" ht="15" customHeight="1" x14ac:dyDescent="0.25">
      <c r="A38" s="57" t="s">
        <v>42</v>
      </c>
      <c r="B38" s="66">
        <v>42403</v>
      </c>
      <c r="C38" s="81" t="s">
        <v>49</v>
      </c>
      <c r="D38" s="60" t="s">
        <v>50</v>
      </c>
      <c r="E38" s="61" t="s">
        <v>6</v>
      </c>
      <c r="F38" s="62">
        <v>1000</v>
      </c>
      <c r="G38" s="54">
        <f t="shared" si="0"/>
        <v>1.7050246439715306</v>
      </c>
      <c r="H38" s="67" t="s">
        <v>51</v>
      </c>
      <c r="I38" s="68" t="s">
        <v>44</v>
      </c>
      <c r="J38" s="46" t="s">
        <v>45</v>
      </c>
      <c r="K38" s="47" t="s">
        <v>46</v>
      </c>
      <c r="L38" s="48">
        <v>586.5017866666667</v>
      </c>
    </row>
    <row r="39" spans="1:12" s="49" customFormat="1" ht="15" customHeight="1" x14ac:dyDescent="0.25">
      <c r="A39" s="57" t="s">
        <v>42</v>
      </c>
      <c r="B39" s="66">
        <v>42404</v>
      </c>
      <c r="C39" s="81" t="s">
        <v>49</v>
      </c>
      <c r="D39" s="60" t="s">
        <v>50</v>
      </c>
      <c r="E39" s="61" t="s">
        <v>6</v>
      </c>
      <c r="F39" s="62">
        <v>800</v>
      </c>
      <c r="G39" s="54">
        <f t="shared" si="0"/>
        <v>1.3640197151772244</v>
      </c>
      <c r="H39" s="67" t="s">
        <v>51</v>
      </c>
      <c r="I39" s="68" t="s">
        <v>44</v>
      </c>
      <c r="J39" s="46" t="s">
        <v>45</v>
      </c>
      <c r="K39" s="47" t="s">
        <v>46</v>
      </c>
      <c r="L39" s="48">
        <v>586.5017866666667</v>
      </c>
    </row>
    <row r="40" spans="1:12" s="49" customFormat="1" ht="15" customHeight="1" x14ac:dyDescent="0.25">
      <c r="A40" s="57" t="s">
        <v>42</v>
      </c>
      <c r="B40" s="66">
        <v>42405</v>
      </c>
      <c r="C40" s="81" t="s">
        <v>88</v>
      </c>
      <c r="D40" s="60" t="s">
        <v>80</v>
      </c>
      <c r="E40" s="61" t="s">
        <v>7</v>
      </c>
      <c r="F40" s="62">
        <v>10612.1</v>
      </c>
      <c r="G40" s="54">
        <f t="shared" si="0"/>
        <v>18.09389202429028</v>
      </c>
      <c r="H40" s="67" t="s">
        <v>52</v>
      </c>
      <c r="I40" s="68" t="s">
        <v>44</v>
      </c>
      <c r="J40" s="46" t="s">
        <v>45</v>
      </c>
      <c r="K40" s="47" t="s">
        <v>46</v>
      </c>
      <c r="L40" s="48">
        <v>586.5017866666667</v>
      </c>
    </row>
    <row r="41" spans="1:12" s="49" customFormat="1" ht="15" customHeight="1" x14ac:dyDescent="0.25">
      <c r="A41" s="57" t="s">
        <v>42</v>
      </c>
      <c r="B41" s="66">
        <v>42405</v>
      </c>
      <c r="C41" s="81" t="s">
        <v>88</v>
      </c>
      <c r="D41" s="60" t="s">
        <v>80</v>
      </c>
      <c r="E41" s="61" t="s">
        <v>7</v>
      </c>
      <c r="F41" s="62">
        <v>10612.1</v>
      </c>
      <c r="G41" s="54">
        <f t="shared" si="0"/>
        <v>18.09389202429028</v>
      </c>
      <c r="H41" s="67" t="s">
        <v>54</v>
      </c>
      <c r="I41" s="68" t="s">
        <v>44</v>
      </c>
      <c r="J41" s="46" t="s">
        <v>45</v>
      </c>
      <c r="K41" s="47" t="s">
        <v>46</v>
      </c>
      <c r="L41" s="48">
        <v>586.5017866666667</v>
      </c>
    </row>
    <row r="42" spans="1:12" s="49" customFormat="1" ht="15" customHeight="1" x14ac:dyDescent="0.25">
      <c r="A42" s="57" t="s">
        <v>42</v>
      </c>
      <c r="B42" s="66">
        <v>42405</v>
      </c>
      <c r="C42" s="81" t="s">
        <v>49</v>
      </c>
      <c r="D42" s="60" t="s">
        <v>50</v>
      </c>
      <c r="E42" s="61" t="s">
        <v>6</v>
      </c>
      <c r="F42" s="62">
        <v>1300</v>
      </c>
      <c r="G42" s="54">
        <f t="shared" si="0"/>
        <v>2.21653203716299</v>
      </c>
      <c r="H42" s="67" t="s">
        <v>51</v>
      </c>
      <c r="I42" s="68" t="s">
        <v>44</v>
      </c>
      <c r="J42" s="46" t="s">
        <v>45</v>
      </c>
      <c r="K42" s="47" t="s">
        <v>46</v>
      </c>
      <c r="L42" s="48">
        <v>586.5017866666667</v>
      </c>
    </row>
    <row r="43" spans="1:12" s="49" customFormat="1" ht="15" customHeight="1" x14ac:dyDescent="0.25">
      <c r="A43" s="57" t="s">
        <v>42</v>
      </c>
      <c r="B43" s="66">
        <v>42406</v>
      </c>
      <c r="C43" s="81" t="s">
        <v>49</v>
      </c>
      <c r="D43" s="60" t="s">
        <v>50</v>
      </c>
      <c r="E43" s="61" t="s">
        <v>6</v>
      </c>
      <c r="F43" s="62">
        <v>800</v>
      </c>
      <c r="G43" s="54">
        <f t="shared" si="0"/>
        <v>1.3640197151772244</v>
      </c>
      <c r="H43" s="67" t="s">
        <v>51</v>
      </c>
      <c r="I43" s="68" t="s">
        <v>44</v>
      </c>
      <c r="J43" s="46" t="s">
        <v>45</v>
      </c>
      <c r="K43" s="47" t="s">
        <v>46</v>
      </c>
      <c r="L43" s="48">
        <v>586.5017866666667</v>
      </c>
    </row>
    <row r="44" spans="1:12" s="49" customFormat="1" ht="15" customHeight="1" x14ac:dyDescent="0.25">
      <c r="A44" s="57" t="s">
        <v>42</v>
      </c>
      <c r="B44" s="66">
        <v>42407</v>
      </c>
      <c r="C44" s="81" t="s">
        <v>49</v>
      </c>
      <c r="D44" s="60" t="s">
        <v>50</v>
      </c>
      <c r="E44" s="61" t="s">
        <v>6</v>
      </c>
      <c r="F44" s="62">
        <v>800</v>
      </c>
      <c r="G44" s="54">
        <f t="shared" si="0"/>
        <v>1.3640197151772244</v>
      </c>
      <c r="H44" s="67" t="s">
        <v>51</v>
      </c>
      <c r="I44" s="68" t="s">
        <v>44</v>
      </c>
      <c r="J44" s="46" t="s">
        <v>45</v>
      </c>
      <c r="K44" s="47" t="s">
        <v>46</v>
      </c>
      <c r="L44" s="48">
        <v>586.5017866666667</v>
      </c>
    </row>
    <row r="45" spans="1:12" s="49" customFormat="1" ht="15" customHeight="1" x14ac:dyDescent="0.25">
      <c r="A45" s="57" t="s">
        <v>42</v>
      </c>
      <c r="B45" s="66">
        <v>42409</v>
      </c>
      <c r="C45" s="81" t="s">
        <v>49</v>
      </c>
      <c r="D45" s="60" t="s">
        <v>50</v>
      </c>
      <c r="E45" s="61" t="s">
        <v>6</v>
      </c>
      <c r="F45" s="62">
        <v>800</v>
      </c>
      <c r="G45" s="54">
        <f t="shared" si="0"/>
        <v>1.3640197151772244</v>
      </c>
      <c r="H45" s="67" t="s">
        <v>51</v>
      </c>
      <c r="I45" s="68" t="s">
        <v>44</v>
      </c>
      <c r="J45" s="46" t="s">
        <v>45</v>
      </c>
      <c r="K45" s="47" t="s">
        <v>46</v>
      </c>
      <c r="L45" s="48">
        <v>586.5017866666667</v>
      </c>
    </row>
    <row r="46" spans="1:12" s="49" customFormat="1" ht="15" customHeight="1" x14ac:dyDescent="0.25">
      <c r="A46" s="57" t="s">
        <v>42</v>
      </c>
      <c r="B46" s="66">
        <v>42410</v>
      </c>
      <c r="C46" s="81" t="s">
        <v>49</v>
      </c>
      <c r="D46" s="60" t="s">
        <v>50</v>
      </c>
      <c r="E46" s="61" t="s">
        <v>6</v>
      </c>
      <c r="F46" s="62">
        <v>800</v>
      </c>
      <c r="G46" s="54">
        <f t="shared" si="0"/>
        <v>1.3640197151772244</v>
      </c>
      <c r="H46" s="67" t="s">
        <v>51</v>
      </c>
      <c r="I46" s="68" t="s">
        <v>44</v>
      </c>
      <c r="J46" s="46" t="s">
        <v>45</v>
      </c>
      <c r="K46" s="47" t="s">
        <v>46</v>
      </c>
      <c r="L46" s="48">
        <v>586.5017866666667</v>
      </c>
    </row>
    <row r="47" spans="1:12" s="49" customFormat="1" ht="15" customHeight="1" x14ac:dyDescent="0.25">
      <c r="A47" s="57" t="s">
        <v>42</v>
      </c>
      <c r="B47" s="66">
        <v>42411</v>
      </c>
      <c r="C47" s="81" t="s">
        <v>49</v>
      </c>
      <c r="D47" s="60" t="s">
        <v>50</v>
      </c>
      <c r="E47" s="61" t="s">
        <v>6</v>
      </c>
      <c r="F47" s="62">
        <v>1400</v>
      </c>
      <c r="G47" s="54">
        <f t="shared" si="0"/>
        <v>2.3870345015601431</v>
      </c>
      <c r="H47" s="67" t="s">
        <v>51</v>
      </c>
      <c r="I47" s="68" t="s">
        <v>44</v>
      </c>
      <c r="J47" s="46" t="s">
        <v>45</v>
      </c>
      <c r="K47" s="47" t="s">
        <v>46</v>
      </c>
      <c r="L47" s="48">
        <v>586.5017866666667</v>
      </c>
    </row>
    <row r="48" spans="1:12" s="49" customFormat="1" ht="15" customHeight="1" x14ac:dyDescent="0.25">
      <c r="A48" s="57" t="s">
        <v>42</v>
      </c>
      <c r="B48" s="66">
        <v>42412</v>
      </c>
      <c r="C48" s="81" t="s">
        <v>49</v>
      </c>
      <c r="D48" s="60" t="s">
        <v>50</v>
      </c>
      <c r="E48" s="61" t="s">
        <v>6</v>
      </c>
      <c r="F48" s="62">
        <v>800</v>
      </c>
      <c r="G48" s="54">
        <f t="shared" si="0"/>
        <v>1.3640197151772244</v>
      </c>
      <c r="H48" s="67" t="s">
        <v>51</v>
      </c>
      <c r="I48" s="68" t="s">
        <v>44</v>
      </c>
      <c r="J48" s="46" t="s">
        <v>45</v>
      </c>
      <c r="K48" s="47" t="s">
        <v>46</v>
      </c>
      <c r="L48" s="48">
        <v>586.5017866666667</v>
      </c>
    </row>
    <row r="49" spans="1:12" s="49" customFormat="1" ht="15" customHeight="1" x14ac:dyDescent="0.25">
      <c r="A49" s="57" t="s">
        <v>42</v>
      </c>
      <c r="B49" s="66">
        <v>42413</v>
      </c>
      <c r="C49" s="81" t="s">
        <v>49</v>
      </c>
      <c r="D49" s="60" t="s">
        <v>50</v>
      </c>
      <c r="E49" s="61" t="s">
        <v>6</v>
      </c>
      <c r="F49" s="62">
        <v>1300</v>
      </c>
      <c r="G49" s="54">
        <f t="shared" si="0"/>
        <v>2.21653203716299</v>
      </c>
      <c r="H49" s="67" t="s">
        <v>51</v>
      </c>
      <c r="I49" s="68" t="s">
        <v>44</v>
      </c>
      <c r="J49" s="46" t="s">
        <v>45</v>
      </c>
      <c r="K49" s="47" t="s">
        <v>46</v>
      </c>
      <c r="L49" s="48">
        <v>586.5017866666667</v>
      </c>
    </row>
    <row r="50" spans="1:12" s="49" customFormat="1" ht="15" customHeight="1" x14ac:dyDescent="0.25">
      <c r="A50" s="57" t="s">
        <v>42</v>
      </c>
      <c r="B50" s="66">
        <v>42414</v>
      </c>
      <c r="C50" s="81" t="s">
        <v>49</v>
      </c>
      <c r="D50" s="60" t="s">
        <v>50</v>
      </c>
      <c r="E50" s="61" t="s">
        <v>6</v>
      </c>
      <c r="F50" s="62">
        <v>800</v>
      </c>
      <c r="G50" s="54">
        <f t="shared" si="0"/>
        <v>1.3640197151772244</v>
      </c>
      <c r="H50" s="67" t="s">
        <v>51</v>
      </c>
      <c r="I50" s="68" t="s">
        <v>44</v>
      </c>
      <c r="J50" s="46" t="s">
        <v>45</v>
      </c>
      <c r="K50" s="47" t="s">
        <v>46</v>
      </c>
      <c r="L50" s="48">
        <v>586.5017866666667</v>
      </c>
    </row>
    <row r="51" spans="1:12" s="49" customFormat="1" ht="15" customHeight="1" x14ac:dyDescent="0.25">
      <c r="A51" s="57" t="s">
        <v>42</v>
      </c>
      <c r="B51" s="66">
        <v>42416</v>
      </c>
      <c r="C51" s="81" t="s">
        <v>49</v>
      </c>
      <c r="D51" s="60" t="s">
        <v>50</v>
      </c>
      <c r="E51" s="61" t="s">
        <v>6</v>
      </c>
      <c r="F51" s="62">
        <v>800</v>
      </c>
      <c r="G51" s="54">
        <f t="shared" si="0"/>
        <v>1.3640197151772244</v>
      </c>
      <c r="H51" s="67" t="s">
        <v>51</v>
      </c>
      <c r="I51" s="68" t="s">
        <v>44</v>
      </c>
      <c r="J51" s="46" t="s">
        <v>45</v>
      </c>
      <c r="K51" s="47" t="s">
        <v>46</v>
      </c>
      <c r="L51" s="48">
        <v>586.5017866666667</v>
      </c>
    </row>
    <row r="52" spans="1:12" s="49" customFormat="1" ht="15" customHeight="1" x14ac:dyDescent="0.25">
      <c r="A52" s="57" t="s">
        <v>42</v>
      </c>
      <c r="B52" s="66">
        <v>42417</v>
      </c>
      <c r="C52" s="81" t="s">
        <v>49</v>
      </c>
      <c r="D52" s="60" t="s">
        <v>50</v>
      </c>
      <c r="E52" s="61" t="s">
        <v>6</v>
      </c>
      <c r="F52" s="62">
        <v>800</v>
      </c>
      <c r="G52" s="54">
        <f t="shared" si="0"/>
        <v>1.3640197151772244</v>
      </c>
      <c r="H52" s="67" t="s">
        <v>51</v>
      </c>
      <c r="I52" s="68" t="s">
        <v>44</v>
      </c>
      <c r="J52" s="46" t="s">
        <v>45</v>
      </c>
      <c r="K52" s="47" t="s">
        <v>46</v>
      </c>
      <c r="L52" s="48">
        <v>586.5017866666667</v>
      </c>
    </row>
    <row r="53" spans="1:12" s="49" customFormat="1" ht="15" customHeight="1" x14ac:dyDescent="0.25">
      <c r="A53" s="57" t="s">
        <v>42</v>
      </c>
      <c r="B53" s="66">
        <v>42418</v>
      </c>
      <c r="C53" s="81" t="s">
        <v>49</v>
      </c>
      <c r="D53" s="60" t="s">
        <v>50</v>
      </c>
      <c r="E53" s="61" t="s">
        <v>6</v>
      </c>
      <c r="F53" s="62">
        <v>1600</v>
      </c>
      <c r="G53" s="54">
        <f t="shared" si="0"/>
        <v>2.7280394303544488</v>
      </c>
      <c r="H53" s="67" t="s">
        <v>51</v>
      </c>
      <c r="I53" s="68" t="s">
        <v>44</v>
      </c>
      <c r="J53" s="46" t="s">
        <v>45</v>
      </c>
      <c r="K53" s="47" t="s">
        <v>46</v>
      </c>
      <c r="L53" s="48">
        <v>586.5017866666667</v>
      </c>
    </row>
    <row r="54" spans="1:12" s="49" customFormat="1" ht="15" customHeight="1" x14ac:dyDescent="0.25">
      <c r="A54" s="57" t="s">
        <v>42</v>
      </c>
      <c r="B54" s="66">
        <v>42419</v>
      </c>
      <c r="C54" s="81" t="s">
        <v>89</v>
      </c>
      <c r="D54" s="60" t="s">
        <v>81</v>
      </c>
      <c r="E54" s="61" t="s">
        <v>6</v>
      </c>
      <c r="F54" s="65">
        <v>500</v>
      </c>
      <c r="G54" s="54">
        <f t="shared" si="0"/>
        <v>0.85251232198576532</v>
      </c>
      <c r="H54" s="67" t="s">
        <v>56</v>
      </c>
      <c r="I54" s="68" t="s">
        <v>44</v>
      </c>
      <c r="J54" s="46" t="s">
        <v>45</v>
      </c>
      <c r="K54" s="47" t="s">
        <v>46</v>
      </c>
      <c r="L54" s="48">
        <v>586.5017866666667</v>
      </c>
    </row>
    <row r="55" spans="1:12" s="49" customFormat="1" ht="15" customHeight="1" x14ac:dyDescent="0.25">
      <c r="A55" s="57" t="s">
        <v>42</v>
      </c>
      <c r="B55" s="66">
        <v>42419</v>
      </c>
      <c r="C55" s="81" t="s">
        <v>90</v>
      </c>
      <c r="D55" s="60" t="s">
        <v>80</v>
      </c>
      <c r="E55" s="61" t="s">
        <v>7</v>
      </c>
      <c r="F55" s="65">
        <v>196262</v>
      </c>
      <c r="G55" s="54">
        <f t="shared" si="0"/>
        <v>334.63154667514056</v>
      </c>
      <c r="H55" s="67" t="s">
        <v>57</v>
      </c>
      <c r="I55" s="68" t="s">
        <v>44</v>
      </c>
      <c r="J55" s="46" t="s">
        <v>45</v>
      </c>
      <c r="K55" s="47" t="s">
        <v>46</v>
      </c>
      <c r="L55" s="48">
        <v>586.5017866666667</v>
      </c>
    </row>
    <row r="56" spans="1:12" s="49" customFormat="1" ht="15" customHeight="1" x14ac:dyDescent="0.25">
      <c r="A56" s="57" t="s">
        <v>42</v>
      </c>
      <c r="B56" s="66">
        <v>42419</v>
      </c>
      <c r="C56" s="81" t="s">
        <v>88</v>
      </c>
      <c r="D56" s="60" t="s">
        <v>80</v>
      </c>
      <c r="E56" s="61" t="s">
        <v>7</v>
      </c>
      <c r="F56" s="65">
        <v>10909</v>
      </c>
      <c r="G56" s="54">
        <f t="shared" si="0"/>
        <v>18.600113841085427</v>
      </c>
      <c r="H56" s="67" t="s">
        <v>58</v>
      </c>
      <c r="I56" s="68" t="s">
        <v>44</v>
      </c>
      <c r="J56" s="46" t="s">
        <v>45</v>
      </c>
      <c r="K56" s="47" t="s">
        <v>46</v>
      </c>
      <c r="L56" s="48">
        <v>586.5017866666667</v>
      </c>
    </row>
    <row r="57" spans="1:12" s="49" customFormat="1" ht="15" customHeight="1" x14ac:dyDescent="0.25">
      <c r="A57" s="57" t="s">
        <v>42</v>
      </c>
      <c r="B57" s="66">
        <v>42419</v>
      </c>
      <c r="C57" s="81" t="s">
        <v>88</v>
      </c>
      <c r="D57" s="60" t="s">
        <v>80</v>
      </c>
      <c r="E57" s="61" t="s">
        <v>7</v>
      </c>
      <c r="F57" s="65">
        <v>10909</v>
      </c>
      <c r="G57" s="54">
        <f t="shared" si="0"/>
        <v>18.600113841085427</v>
      </c>
      <c r="H57" s="67" t="s">
        <v>85</v>
      </c>
      <c r="I57" s="68" t="s">
        <v>44</v>
      </c>
      <c r="J57" s="46" t="s">
        <v>45</v>
      </c>
      <c r="K57" s="47" t="s">
        <v>46</v>
      </c>
      <c r="L57" s="48">
        <v>586.5017866666667</v>
      </c>
    </row>
    <row r="58" spans="1:12" s="49" customFormat="1" ht="15" customHeight="1" x14ac:dyDescent="0.25">
      <c r="A58" s="57" t="s">
        <v>42</v>
      </c>
      <c r="B58" s="66">
        <v>42419</v>
      </c>
      <c r="C58" s="81" t="s">
        <v>88</v>
      </c>
      <c r="D58" s="60" t="s">
        <v>80</v>
      </c>
      <c r="E58" s="61" t="s">
        <v>7</v>
      </c>
      <c r="F58" s="65">
        <v>10909</v>
      </c>
      <c r="G58" s="54">
        <f t="shared" si="0"/>
        <v>18.600113841085427</v>
      </c>
      <c r="H58" s="67" t="s">
        <v>86</v>
      </c>
      <c r="I58" s="68" t="s">
        <v>44</v>
      </c>
      <c r="J58" s="46" t="s">
        <v>45</v>
      </c>
      <c r="K58" s="47" t="s">
        <v>46</v>
      </c>
      <c r="L58" s="48">
        <v>586.5017866666667</v>
      </c>
    </row>
    <row r="59" spans="1:12" s="49" customFormat="1" ht="15" customHeight="1" x14ac:dyDescent="0.25">
      <c r="A59" s="57" t="s">
        <v>42</v>
      </c>
      <c r="B59" s="66">
        <v>42419</v>
      </c>
      <c r="C59" s="81" t="s">
        <v>91</v>
      </c>
      <c r="D59" s="60" t="s">
        <v>80</v>
      </c>
      <c r="E59" s="61" t="s">
        <v>7</v>
      </c>
      <c r="F59" s="65">
        <v>7887</v>
      </c>
      <c r="G59" s="54">
        <f t="shared" si="0"/>
        <v>13.447529367003462</v>
      </c>
      <c r="H59" s="67" t="s">
        <v>87</v>
      </c>
      <c r="I59" s="68" t="s">
        <v>44</v>
      </c>
      <c r="J59" s="46" t="s">
        <v>45</v>
      </c>
      <c r="K59" s="47" t="s">
        <v>46</v>
      </c>
      <c r="L59" s="48">
        <v>586.5017866666667</v>
      </c>
    </row>
    <row r="60" spans="1:12" s="49" customFormat="1" ht="15" customHeight="1" x14ac:dyDescent="0.25">
      <c r="A60" s="57" t="s">
        <v>42</v>
      </c>
      <c r="B60" s="66">
        <v>42419</v>
      </c>
      <c r="C60" s="81" t="s">
        <v>49</v>
      </c>
      <c r="D60" s="60" t="s">
        <v>50</v>
      </c>
      <c r="E60" s="61" t="s">
        <v>6</v>
      </c>
      <c r="F60" s="65">
        <v>1300</v>
      </c>
      <c r="G60" s="54">
        <f t="shared" si="0"/>
        <v>2.21653203716299</v>
      </c>
      <c r="H60" s="67" t="s">
        <v>51</v>
      </c>
      <c r="I60" s="68" t="s">
        <v>44</v>
      </c>
      <c r="J60" s="46" t="s">
        <v>45</v>
      </c>
      <c r="K60" s="47" t="s">
        <v>46</v>
      </c>
      <c r="L60" s="48">
        <v>586.5017866666667</v>
      </c>
    </row>
    <row r="61" spans="1:12" s="49" customFormat="1" ht="15" customHeight="1" x14ac:dyDescent="0.25">
      <c r="A61" s="57" t="s">
        <v>42</v>
      </c>
      <c r="B61" s="66">
        <v>42420</v>
      </c>
      <c r="C61" s="81" t="s">
        <v>92</v>
      </c>
      <c r="D61" s="60" t="s">
        <v>93</v>
      </c>
      <c r="E61" s="61" t="s">
        <v>6</v>
      </c>
      <c r="F61" s="65">
        <v>3000</v>
      </c>
      <c r="G61" s="54">
        <f t="shared" si="0"/>
        <v>5.1150739319145915</v>
      </c>
      <c r="H61" s="67" t="s">
        <v>51</v>
      </c>
      <c r="I61" s="68" t="s">
        <v>44</v>
      </c>
      <c r="J61" s="46" t="s">
        <v>45</v>
      </c>
      <c r="K61" s="47" t="s">
        <v>46</v>
      </c>
      <c r="L61" s="48">
        <v>586.5017866666667</v>
      </c>
    </row>
    <row r="62" spans="1:12" s="49" customFormat="1" ht="15" customHeight="1" x14ac:dyDescent="0.25">
      <c r="A62" s="57" t="s">
        <v>42</v>
      </c>
      <c r="B62" s="66">
        <v>42420</v>
      </c>
      <c r="C62" s="81" t="s">
        <v>49</v>
      </c>
      <c r="D62" s="60" t="s">
        <v>93</v>
      </c>
      <c r="E62" s="61" t="s">
        <v>6</v>
      </c>
      <c r="F62" s="65">
        <v>2000</v>
      </c>
      <c r="G62" s="54">
        <f t="shared" si="0"/>
        <v>3.4100492879430613</v>
      </c>
      <c r="H62" s="67" t="s">
        <v>51</v>
      </c>
      <c r="I62" s="68" t="s">
        <v>44</v>
      </c>
      <c r="J62" s="46" t="s">
        <v>45</v>
      </c>
      <c r="K62" s="47" t="s">
        <v>46</v>
      </c>
      <c r="L62" s="48">
        <v>586.5017866666667</v>
      </c>
    </row>
    <row r="63" spans="1:12" s="49" customFormat="1" ht="15" customHeight="1" x14ac:dyDescent="0.25">
      <c r="A63" s="57" t="s">
        <v>42</v>
      </c>
      <c r="B63" s="66">
        <v>42420</v>
      </c>
      <c r="C63" s="81" t="s">
        <v>94</v>
      </c>
      <c r="D63" s="60" t="s">
        <v>93</v>
      </c>
      <c r="E63" s="61" t="s">
        <v>6</v>
      </c>
      <c r="F63" s="65">
        <v>10000</v>
      </c>
      <c r="G63" s="54">
        <f t="shared" si="0"/>
        <v>17.050246439715306</v>
      </c>
      <c r="H63" s="67" t="s">
        <v>95</v>
      </c>
      <c r="I63" s="68" t="s">
        <v>44</v>
      </c>
      <c r="J63" s="46" t="s">
        <v>45</v>
      </c>
      <c r="K63" s="47" t="s">
        <v>46</v>
      </c>
      <c r="L63" s="48">
        <v>586.5017866666667</v>
      </c>
    </row>
    <row r="64" spans="1:12" s="49" customFormat="1" ht="15" customHeight="1" x14ac:dyDescent="0.25">
      <c r="A64" s="57" t="s">
        <v>42</v>
      </c>
      <c r="B64" s="66">
        <v>42421</v>
      </c>
      <c r="C64" s="81" t="s">
        <v>94</v>
      </c>
      <c r="D64" s="60" t="s">
        <v>93</v>
      </c>
      <c r="E64" s="61" t="s">
        <v>6</v>
      </c>
      <c r="F64" s="65">
        <v>10000</v>
      </c>
      <c r="G64" s="54">
        <f t="shared" si="0"/>
        <v>17.050246439715306</v>
      </c>
      <c r="H64" s="67" t="s">
        <v>95</v>
      </c>
      <c r="I64" s="68" t="s">
        <v>44</v>
      </c>
      <c r="J64" s="46" t="s">
        <v>45</v>
      </c>
      <c r="K64" s="47" t="s">
        <v>46</v>
      </c>
      <c r="L64" s="48">
        <v>586.5017866666667</v>
      </c>
    </row>
    <row r="65" spans="1:12" s="49" customFormat="1" ht="15" customHeight="1" x14ac:dyDescent="0.25">
      <c r="A65" s="57" t="s">
        <v>42</v>
      </c>
      <c r="B65" s="66">
        <v>42421</v>
      </c>
      <c r="C65" s="81" t="s">
        <v>92</v>
      </c>
      <c r="D65" s="60" t="s">
        <v>93</v>
      </c>
      <c r="E65" s="61" t="s">
        <v>6</v>
      </c>
      <c r="F65" s="65">
        <v>3000</v>
      </c>
      <c r="G65" s="54">
        <f t="shared" si="0"/>
        <v>5.1150739319145915</v>
      </c>
      <c r="H65" s="67" t="s">
        <v>51</v>
      </c>
      <c r="I65" s="68" t="s">
        <v>44</v>
      </c>
      <c r="J65" s="46" t="s">
        <v>45</v>
      </c>
      <c r="K65" s="47" t="s">
        <v>46</v>
      </c>
      <c r="L65" s="48">
        <v>586.5017866666667</v>
      </c>
    </row>
    <row r="66" spans="1:12" s="49" customFormat="1" ht="15" customHeight="1" x14ac:dyDescent="0.25">
      <c r="A66" s="57" t="s">
        <v>42</v>
      </c>
      <c r="B66" s="66">
        <v>42421</v>
      </c>
      <c r="C66" s="81" t="s">
        <v>49</v>
      </c>
      <c r="D66" s="60" t="s">
        <v>93</v>
      </c>
      <c r="E66" s="61" t="s">
        <v>6</v>
      </c>
      <c r="F66" s="65">
        <v>2000</v>
      </c>
      <c r="G66" s="54">
        <f t="shared" si="0"/>
        <v>3.4100492879430613</v>
      </c>
      <c r="H66" s="67" t="s">
        <v>51</v>
      </c>
      <c r="I66" s="68" t="s">
        <v>44</v>
      </c>
      <c r="J66" s="46" t="s">
        <v>45</v>
      </c>
      <c r="K66" s="47" t="s">
        <v>46</v>
      </c>
      <c r="L66" s="48">
        <v>586.5017866666667</v>
      </c>
    </row>
    <row r="67" spans="1:12" s="50" customFormat="1" ht="15" customHeight="1" x14ac:dyDescent="0.25">
      <c r="A67" s="57" t="s">
        <v>42</v>
      </c>
      <c r="B67" s="66">
        <v>42422</v>
      </c>
      <c r="C67" s="81" t="s">
        <v>92</v>
      </c>
      <c r="D67" s="60" t="s">
        <v>93</v>
      </c>
      <c r="E67" s="61" t="s">
        <v>6</v>
      </c>
      <c r="F67" s="65">
        <v>3000</v>
      </c>
      <c r="G67" s="54">
        <f t="shared" si="0"/>
        <v>5.1150739319145915</v>
      </c>
      <c r="H67" s="67" t="s">
        <v>51</v>
      </c>
      <c r="I67" s="68" t="s">
        <v>44</v>
      </c>
      <c r="J67" s="46" t="s">
        <v>45</v>
      </c>
      <c r="K67" s="47" t="s">
        <v>46</v>
      </c>
      <c r="L67" s="48">
        <v>586.5017866666667</v>
      </c>
    </row>
    <row r="68" spans="1:12" ht="15" customHeight="1" x14ac:dyDescent="0.25">
      <c r="A68" s="57" t="s">
        <v>42</v>
      </c>
      <c r="B68" s="66">
        <v>42422</v>
      </c>
      <c r="C68" s="81" t="s">
        <v>49</v>
      </c>
      <c r="D68" s="60" t="s">
        <v>93</v>
      </c>
      <c r="E68" s="61" t="s">
        <v>6</v>
      </c>
      <c r="F68" s="65">
        <v>2000</v>
      </c>
      <c r="G68" s="54">
        <f t="shared" ref="G68:G87" si="1">F68/L68</f>
        <v>3.4100492879430613</v>
      </c>
      <c r="H68" s="67" t="s">
        <v>51</v>
      </c>
      <c r="I68" s="68" t="s">
        <v>44</v>
      </c>
      <c r="J68" s="46" t="s">
        <v>45</v>
      </c>
      <c r="K68" s="47" t="s">
        <v>46</v>
      </c>
      <c r="L68" s="48">
        <v>586.5017866666667</v>
      </c>
    </row>
    <row r="69" spans="1:12" ht="15" customHeight="1" x14ac:dyDescent="0.25">
      <c r="A69" s="57" t="s">
        <v>42</v>
      </c>
      <c r="B69" s="66">
        <v>42423</v>
      </c>
      <c r="C69" s="81" t="s">
        <v>49</v>
      </c>
      <c r="D69" s="60" t="s">
        <v>50</v>
      </c>
      <c r="E69" s="61" t="s">
        <v>6</v>
      </c>
      <c r="F69" s="65">
        <v>1600</v>
      </c>
      <c r="G69" s="54">
        <f t="shared" si="1"/>
        <v>2.7280394303544488</v>
      </c>
      <c r="H69" s="67" t="s">
        <v>51</v>
      </c>
      <c r="I69" s="68" t="s">
        <v>44</v>
      </c>
      <c r="J69" s="46" t="s">
        <v>45</v>
      </c>
      <c r="K69" s="47" t="s">
        <v>46</v>
      </c>
      <c r="L69" s="48">
        <v>586.5017866666667</v>
      </c>
    </row>
    <row r="70" spans="1:12" ht="15" customHeight="1" x14ac:dyDescent="0.25">
      <c r="A70" s="57" t="s">
        <v>42</v>
      </c>
      <c r="B70" s="66">
        <v>42424</v>
      </c>
      <c r="C70" s="81" t="s">
        <v>113</v>
      </c>
      <c r="D70" s="60" t="s">
        <v>96</v>
      </c>
      <c r="E70" s="61" t="s">
        <v>6</v>
      </c>
      <c r="F70" s="65">
        <v>6000</v>
      </c>
      <c r="G70" s="54">
        <f t="shared" si="1"/>
        <v>10.230147863829183</v>
      </c>
      <c r="H70" s="69" t="s">
        <v>97</v>
      </c>
      <c r="I70" s="68" t="s">
        <v>44</v>
      </c>
      <c r="J70" s="46" t="s">
        <v>45</v>
      </c>
      <c r="K70" s="47" t="s">
        <v>46</v>
      </c>
      <c r="L70" s="48">
        <v>586.5017866666667</v>
      </c>
    </row>
    <row r="71" spans="1:12" ht="15" customHeight="1" x14ac:dyDescent="0.25">
      <c r="A71" s="57" t="s">
        <v>42</v>
      </c>
      <c r="B71" s="66">
        <v>42424</v>
      </c>
      <c r="C71" s="81" t="s">
        <v>49</v>
      </c>
      <c r="D71" s="60" t="s">
        <v>50</v>
      </c>
      <c r="E71" s="61" t="s">
        <v>6</v>
      </c>
      <c r="F71" s="65">
        <v>800</v>
      </c>
      <c r="G71" s="54">
        <f t="shared" si="1"/>
        <v>1.3640197151772244</v>
      </c>
      <c r="H71" s="67" t="s">
        <v>51</v>
      </c>
      <c r="I71" s="68" t="s">
        <v>44</v>
      </c>
      <c r="J71" s="46" t="s">
        <v>45</v>
      </c>
      <c r="K71" s="47" t="s">
        <v>46</v>
      </c>
      <c r="L71" s="48">
        <v>586.5017866666667</v>
      </c>
    </row>
    <row r="72" spans="1:12" ht="15" customHeight="1" x14ac:dyDescent="0.25">
      <c r="A72" s="57" t="s">
        <v>42</v>
      </c>
      <c r="B72" s="66">
        <v>42425</v>
      </c>
      <c r="C72" s="81" t="s">
        <v>49</v>
      </c>
      <c r="D72" s="60" t="s">
        <v>50</v>
      </c>
      <c r="E72" s="61" t="s">
        <v>6</v>
      </c>
      <c r="F72" s="65">
        <v>800</v>
      </c>
      <c r="G72" s="54">
        <f t="shared" si="1"/>
        <v>1.3640197151772244</v>
      </c>
      <c r="H72" s="67" t="s">
        <v>51</v>
      </c>
      <c r="I72" s="68" t="s">
        <v>44</v>
      </c>
      <c r="J72" s="46" t="s">
        <v>45</v>
      </c>
      <c r="K72" s="47" t="s">
        <v>46</v>
      </c>
      <c r="L72" s="48">
        <v>586.5017866666667</v>
      </c>
    </row>
    <row r="73" spans="1:12" ht="15" customHeight="1" x14ac:dyDescent="0.25">
      <c r="A73" s="57" t="s">
        <v>42</v>
      </c>
      <c r="B73" s="66">
        <v>42426</v>
      </c>
      <c r="C73" s="81" t="s">
        <v>55</v>
      </c>
      <c r="D73" s="60" t="s">
        <v>80</v>
      </c>
      <c r="E73" s="61" t="s">
        <v>7</v>
      </c>
      <c r="F73" s="65">
        <v>1500</v>
      </c>
      <c r="G73" s="54">
        <f t="shared" si="1"/>
        <v>2.5575369659572957</v>
      </c>
      <c r="H73" s="67" t="s">
        <v>98</v>
      </c>
      <c r="I73" s="68" t="s">
        <v>44</v>
      </c>
      <c r="J73" s="46" t="s">
        <v>45</v>
      </c>
      <c r="K73" s="47" t="s">
        <v>46</v>
      </c>
      <c r="L73" s="48">
        <v>586.5017866666667</v>
      </c>
    </row>
    <row r="74" spans="1:12" ht="15" customHeight="1" x14ac:dyDescent="0.25">
      <c r="A74" s="57" t="s">
        <v>42</v>
      </c>
      <c r="B74" s="66">
        <v>42426</v>
      </c>
      <c r="C74" s="81" t="s">
        <v>99</v>
      </c>
      <c r="D74" s="60" t="s">
        <v>80</v>
      </c>
      <c r="E74" s="61" t="s">
        <v>7</v>
      </c>
      <c r="F74" s="65">
        <v>5400</v>
      </c>
      <c r="G74" s="54">
        <f t="shared" si="1"/>
        <v>9.2071330774462652</v>
      </c>
      <c r="H74" s="67" t="s">
        <v>98</v>
      </c>
      <c r="I74" s="68" t="s">
        <v>44</v>
      </c>
      <c r="J74" s="46" t="s">
        <v>45</v>
      </c>
      <c r="K74" s="47" t="s">
        <v>46</v>
      </c>
      <c r="L74" s="48">
        <v>586.5017866666667</v>
      </c>
    </row>
    <row r="75" spans="1:12" ht="15" customHeight="1" x14ac:dyDescent="0.25">
      <c r="A75" s="57" t="s">
        <v>42</v>
      </c>
      <c r="B75" s="66">
        <v>42426</v>
      </c>
      <c r="C75" s="81" t="s">
        <v>100</v>
      </c>
      <c r="D75" s="60" t="s">
        <v>80</v>
      </c>
      <c r="E75" s="61" t="s">
        <v>7</v>
      </c>
      <c r="F75" s="65">
        <v>1200</v>
      </c>
      <c r="G75" s="54">
        <f t="shared" si="1"/>
        <v>2.0460295727658369</v>
      </c>
      <c r="H75" s="67" t="s">
        <v>98</v>
      </c>
      <c r="I75" s="68" t="s">
        <v>44</v>
      </c>
      <c r="J75" s="46" t="s">
        <v>45</v>
      </c>
      <c r="K75" s="47" t="s">
        <v>46</v>
      </c>
      <c r="L75" s="48">
        <v>586.5017866666667</v>
      </c>
    </row>
    <row r="76" spans="1:12" ht="15" customHeight="1" x14ac:dyDescent="0.25">
      <c r="A76" s="57" t="s">
        <v>42</v>
      </c>
      <c r="B76" s="66">
        <v>42426</v>
      </c>
      <c r="C76" s="81" t="s">
        <v>101</v>
      </c>
      <c r="D76" s="60" t="s">
        <v>80</v>
      </c>
      <c r="E76" s="61" t="s">
        <v>7</v>
      </c>
      <c r="F76" s="65">
        <v>2000</v>
      </c>
      <c r="G76" s="54">
        <f t="shared" si="1"/>
        <v>3.4100492879430613</v>
      </c>
      <c r="H76" s="67" t="s">
        <v>98</v>
      </c>
      <c r="I76" s="68" t="s">
        <v>44</v>
      </c>
      <c r="J76" s="46" t="s">
        <v>45</v>
      </c>
      <c r="K76" s="47" t="s">
        <v>46</v>
      </c>
      <c r="L76" s="48">
        <v>586.5017866666667</v>
      </c>
    </row>
    <row r="77" spans="1:12" ht="15" customHeight="1" x14ac:dyDescent="0.25">
      <c r="A77" s="57" t="s">
        <v>42</v>
      </c>
      <c r="B77" s="66">
        <v>42426</v>
      </c>
      <c r="C77" s="81" t="s">
        <v>102</v>
      </c>
      <c r="D77" s="60" t="s">
        <v>80</v>
      </c>
      <c r="E77" s="61" t="s">
        <v>7</v>
      </c>
      <c r="F77" s="65">
        <v>2400</v>
      </c>
      <c r="G77" s="54">
        <f t="shared" si="1"/>
        <v>4.0920591455316737</v>
      </c>
      <c r="H77" s="67" t="s">
        <v>98</v>
      </c>
      <c r="I77" s="68" t="s">
        <v>44</v>
      </c>
      <c r="J77" s="46" t="s">
        <v>45</v>
      </c>
      <c r="K77" s="47" t="s">
        <v>46</v>
      </c>
      <c r="L77" s="48">
        <v>586.5017866666667</v>
      </c>
    </row>
    <row r="78" spans="1:12" ht="15" customHeight="1" x14ac:dyDescent="0.25">
      <c r="A78" s="57" t="s">
        <v>42</v>
      </c>
      <c r="B78" s="66">
        <v>42426</v>
      </c>
      <c r="C78" s="81" t="s">
        <v>103</v>
      </c>
      <c r="D78" s="60" t="s">
        <v>80</v>
      </c>
      <c r="E78" s="61" t="s">
        <v>7</v>
      </c>
      <c r="F78" s="65">
        <v>500</v>
      </c>
      <c r="G78" s="54">
        <f t="shared" si="1"/>
        <v>0.85251232198576532</v>
      </c>
      <c r="H78" s="67" t="s">
        <v>98</v>
      </c>
      <c r="I78" s="68" t="s">
        <v>44</v>
      </c>
      <c r="J78" s="46" t="s">
        <v>45</v>
      </c>
      <c r="K78" s="47" t="s">
        <v>46</v>
      </c>
      <c r="L78" s="48">
        <v>586.5017866666667</v>
      </c>
    </row>
    <row r="79" spans="1:12" ht="15" customHeight="1" x14ac:dyDescent="0.25">
      <c r="A79" s="57" t="s">
        <v>42</v>
      </c>
      <c r="B79" s="66">
        <v>42426</v>
      </c>
      <c r="C79" s="81" t="s">
        <v>104</v>
      </c>
      <c r="D79" s="60" t="s">
        <v>80</v>
      </c>
      <c r="E79" s="61" t="s">
        <v>7</v>
      </c>
      <c r="F79" s="65">
        <v>2500</v>
      </c>
      <c r="G79" s="54">
        <f t="shared" si="1"/>
        <v>4.2625616099288264</v>
      </c>
      <c r="H79" s="70" t="s">
        <v>105</v>
      </c>
      <c r="I79" s="68" t="s">
        <v>44</v>
      </c>
      <c r="J79" s="46" t="s">
        <v>45</v>
      </c>
      <c r="K79" s="47" t="s">
        <v>46</v>
      </c>
      <c r="L79" s="48">
        <v>586.5017866666667</v>
      </c>
    </row>
    <row r="80" spans="1:12" ht="15" customHeight="1" x14ac:dyDescent="0.25">
      <c r="A80" s="57" t="s">
        <v>42</v>
      </c>
      <c r="B80" s="66">
        <v>42426</v>
      </c>
      <c r="C80" s="81" t="s">
        <v>106</v>
      </c>
      <c r="D80" s="60" t="s">
        <v>80</v>
      </c>
      <c r="E80" s="61" t="s">
        <v>7</v>
      </c>
      <c r="F80" s="65">
        <v>2000</v>
      </c>
      <c r="G80" s="54">
        <f t="shared" si="1"/>
        <v>3.4100492879430613</v>
      </c>
      <c r="H80" s="70" t="s">
        <v>105</v>
      </c>
      <c r="I80" s="68" t="s">
        <v>44</v>
      </c>
      <c r="J80" s="46" t="s">
        <v>45</v>
      </c>
      <c r="K80" s="47" t="s">
        <v>46</v>
      </c>
      <c r="L80" s="48">
        <v>586.5017866666667</v>
      </c>
    </row>
    <row r="81" spans="1:12" ht="15" customHeight="1" x14ac:dyDescent="0.25">
      <c r="A81" s="57" t="s">
        <v>42</v>
      </c>
      <c r="B81" s="66">
        <v>42426</v>
      </c>
      <c r="C81" s="81" t="s">
        <v>107</v>
      </c>
      <c r="D81" s="60" t="s">
        <v>80</v>
      </c>
      <c r="E81" s="61" t="s">
        <v>7</v>
      </c>
      <c r="F81" s="65">
        <v>1000</v>
      </c>
      <c r="G81" s="54">
        <f t="shared" si="1"/>
        <v>1.7050246439715306</v>
      </c>
      <c r="H81" s="70" t="s">
        <v>105</v>
      </c>
      <c r="I81" s="68" t="s">
        <v>44</v>
      </c>
      <c r="J81" s="46" t="s">
        <v>45</v>
      </c>
      <c r="K81" s="47" t="s">
        <v>46</v>
      </c>
      <c r="L81" s="48">
        <v>586.5017866666667</v>
      </c>
    </row>
    <row r="82" spans="1:12" ht="15" customHeight="1" x14ac:dyDescent="0.25">
      <c r="A82" s="57" t="s">
        <v>42</v>
      </c>
      <c r="B82" s="66">
        <v>42426</v>
      </c>
      <c r="C82" s="81" t="s">
        <v>108</v>
      </c>
      <c r="D82" s="60" t="s">
        <v>80</v>
      </c>
      <c r="E82" s="61" t="s">
        <v>7</v>
      </c>
      <c r="F82" s="65">
        <v>300</v>
      </c>
      <c r="G82" s="54">
        <f t="shared" si="1"/>
        <v>0.51150739319145921</v>
      </c>
      <c r="H82" s="70" t="s">
        <v>105</v>
      </c>
      <c r="I82" s="68" t="s">
        <v>44</v>
      </c>
      <c r="J82" s="46" t="s">
        <v>45</v>
      </c>
      <c r="K82" s="47" t="s">
        <v>46</v>
      </c>
      <c r="L82" s="48">
        <v>586.5017866666667</v>
      </c>
    </row>
    <row r="83" spans="1:12" ht="15" customHeight="1" x14ac:dyDescent="0.25">
      <c r="A83" s="57" t="s">
        <v>42</v>
      </c>
      <c r="B83" s="66">
        <v>42426</v>
      </c>
      <c r="C83" s="81" t="s">
        <v>41</v>
      </c>
      <c r="D83" s="60" t="s">
        <v>8</v>
      </c>
      <c r="E83" s="61" t="s">
        <v>6</v>
      </c>
      <c r="F83" s="65">
        <v>300000</v>
      </c>
      <c r="G83" s="54">
        <f t="shared" si="1"/>
        <v>511.50739319145919</v>
      </c>
      <c r="H83" s="70" t="s">
        <v>51</v>
      </c>
      <c r="I83" s="68" t="s">
        <v>44</v>
      </c>
      <c r="J83" s="46" t="s">
        <v>45</v>
      </c>
      <c r="K83" s="47" t="s">
        <v>46</v>
      </c>
      <c r="L83" s="48">
        <v>586.5017866666667</v>
      </c>
    </row>
    <row r="84" spans="1:12" ht="15" customHeight="1" x14ac:dyDescent="0.25">
      <c r="A84" s="57" t="s">
        <v>42</v>
      </c>
      <c r="B84" s="66">
        <v>42426</v>
      </c>
      <c r="C84" s="81" t="s">
        <v>109</v>
      </c>
      <c r="D84" s="60" t="s">
        <v>47</v>
      </c>
      <c r="E84" s="61" t="s">
        <v>6</v>
      </c>
      <c r="F84" s="65">
        <v>10000</v>
      </c>
      <c r="G84" s="54">
        <f t="shared" si="1"/>
        <v>17.050246439715306</v>
      </c>
      <c r="H84" s="70" t="s">
        <v>110</v>
      </c>
      <c r="I84" s="68" t="s">
        <v>44</v>
      </c>
      <c r="J84" s="46" t="s">
        <v>45</v>
      </c>
      <c r="K84" s="47" t="s">
        <v>46</v>
      </c>
      <c r="L84" s="48">
        <v>586.5017866666667</v>
      </c>
    </row>
    <row r="85" spans="1:12" ht="15" customHeight="1" x14ac:dyDescent="0.25">
      <c r="A85" s="57" t="s">
        <v>42</v>
      </c>
      <c r="B85" s="66">
        <v>42426</v>
      </c>
      <c r="C85" s="81" t="s">
        <v>49</v>
      </c>
      <c r="D85" s="60" t="s">
        <v>50</v>
      </c>
      <c r="E85" s="61" t="s">
        <v>6</v>
      </c>
      <c r="F85" s="65">
        <v>1500</v>
      </c>
      <c r="G85" s="54">
        <f t="shared" si="1"/>
        <v>2.5575369659572957</v>
      </c>
      <c r="H85" s="70" t="s">
        <v>51</v>
      </c>
      <c r="I85" s="68" t="s">
        <v>44</v>
      </c>
      <c r="J85" s="46" t="s">
        <v>45</v>
      </c>
      <c r="K85" s="47" t="s">
        <v>46</v>
      </c>
      <c r="L85" s="48">
        <v>586.5017866666667</v>
      </c>
    </row>
    <row r="86" spans="1:12" ht="15" customHeight="1" x14ac:dyDescent="0.25">
      <c r="A86" s="57" t="s">
        <v>42</v>
      </c>
      <c r="B86" s="66">
        <v>42427</v>
      </c>
      <c r="C86" s="81" t="s">
        <v>49</v>
      </c>
      <c r="D86" s="60" t="s">
        <v>50</v>
      </c>
      <c r="E86" s="61" t="s">
        <v>6</v>
      </c>
      <c r="F86" s="65">
        <v>800</v>
      </c>
      <c r="G86" s="54">
        <f t="shared" si="1"/>
        <v>1.3640197151772244</v>
      </c>
      <c r="H86" s="70" t="s">
        <v>51</v>
      </c>
      <c r="I86" s="68" t="s">
        <v>44</v>
      </c>
      <c r="J86" s="46" t="s">
        <v>45</v>
      </c>
      <c r="K86" s="47" t="s">
        <v>46</v>
      </c>
      <c r="L86" s="48">
        <v>586.5017866666667</v>
      </c>
    </row>
    <row r="87" spans="1:12" ht="15" customHeight="1" x14ac:dyDescent="0.25">
      <c r="A87" s="57" t="s">
        <v>42</v>
      </c>
      <c r="B87" s="66">
        <v>42428</v>
      </c>
      <c r="C87" s="81" t="s">
        <v>49</v>
      </c>
      <c r="D87" s="60" t="s">
        <v>50</v>
      </c>
      <c r="E87" s="61" t="s">
        <v>6</v>
      </c>
      <c r="F87" s="65">
        <v>800</v>
      </c>
      <c r="G87" s="54">
        <f t="shared" si="1"/>
        <v>1.3640197151772244</v>
      </c>
      <c r="H87" s="70" t="s">
        <v>51</v>
      </c>
      <c r="I87" s="68" t="s">
        <v>44</v>
      </c>
      <c r="J87" s="46" t="s">
        <v>45</v>
      </c>
      <c r="K87" s="47" t="s">
        <v>46</v>
      </c>
      <c r="L87" s="48">
        <v>586.5017866666667</v>
      </c>
    </row>
    <row r="14559" spans="1:12" ht="15" customHeight="1" x14ac:dyDescent="0.2">
      <c r="A14559" s="15"/>
      <c r="B14559" s="15"/>
      <c r="C14559" s="15"/>
      <c r="D14559" s="15"/>
      <c r="E14559" s="15"/>
      <c r="G14559" s="30"/>
      <c r="H14559" s="15"/>
      <c r="I14559" s="15"/>
      <c r="J14559" s="15"/>
      <c r="K14559" s="15"/>
      <c r="L14559" s="15"/>
    </row>
  </sheetData>
  <mergeCells count="1">
    <mergeCell ref="B1:K1"/>
  </mergeCells>
  <pageMargins left="0.78740157499999996" right="0.78740157499999996" top="0.984251969" bottom="0.984251969" header="0.5" footer="0.5"/>
  <pageSetup scale="10" orientation="landscape" r:id="rId1"/>
  <headerFooter>
    <oddFooter>&amp;L&amp;"Helvetica,Regular"&amp;12&amp;K000000	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7"/>
  <sheetViews>
    <sheetView topLeftCell="A12" zoomScaleNormal="100" workbookViewId="0">
      <selection activeCell="E29" sqref="E29"/>
    </sheetView>
  </sheetViews>
  <sheetFormatPr defaultColWidth="11.19921875" defaultRowHeight="12.75" x14ac:dyDescent="0.2"/>
  <cols>
    <col min="1" max="1" width="15.3984375" style="3" customWidth="1"/>
    <col min="2" max="2" width="11.19921875" style="3" customWidth="1"/>
    <col min="3" max="3" width="5.5" style="3" customWidth="1"/>
    <col min="4" max="4" width="9.09765625" style="3" customWidth="1"/>
    <col min="5" max="6" width="8.09765625" style="3" customWidth="1"/>
    <col min="7" max="7" width="7.796875" style="3" customWidth="1"/>
    <col min="8" max="8" width="9.69921875" style="3" customWidth="1"/>
    <col min="9" max="9" width="6" style="3" customWidth="1"/>
    <col min="10" max="10" width="6.59765625" style="3" customWidth="1"/>
    <col min="11" max="12" width="9.796875" style="3" customWidth="1"/>
    <col min="13" max="13" width="10.296875" style="3" bestFit="1" customWidth="1"/>
    <col min="14" max="14" width="9.5" style="3" customWidth="1"/>
    <col min="15" max="16" width="5.5" style="3" customWidth="1"/>
    <col min="17" max="17" width="9.3984375" style="3" customWidth="1"/>
    <col min="18" max="19" width="7.59765625" style="3" customWidth="1"/>
    <col min="20" max="20" width="11.09765625" style="3" customWidth="1"/>
    <col min="21" max="21" width="11" style="3" customWidth="1"/>
    <col min="22" max="22" width="9.69921875" style="3" customWidth="1"/>
    <col min="23" max="23" width="10.69921875" style="3" customWidth="1"/>
    <col min="24" max="24" width="8.69921875" style="3" customWidth="1"/>
    <col min="25" max="25" width="7.296875" style="3" customWidth="1"/>
    <col min="26" max="26" width="5.8984375" style="3" customWidth="1"/>
    <col min="27" max="27" width="7.5" style="3" customWidth="1"/>
    <col min="28" max="28" width="8.3984375" style="3" customWidth="1"/>
    <col min="29" max="29" width="7.8984375" style="3" customWidth="1"/>
    <col min="30" max="30" width="9.5" style="3" customWidth="1"/>
    <col min="31" max="31" width="8.8984375" style="3" customWidth="1"/>
    <col min="32" max="32" width="10.3984375" style="3" customWidth="1"/>
    <col min="33" max="33" width="11.09765625" style="3" customWidth="1"/>
    <col min="34" max="34" width="10.8984375" style="3" customWidth="1"/>
    <col min="35" max="35" width="9.8984375" style="3" customWidth="1"/>
    <col min="36" max="36" width="10.796875" style="3" customWidth="1"/>
    <col min="37" max="37" width="7.8984375" style="3" customWidth="1"/>
    <col min="38" max="38" width="8.3984375" style="3" customWidth="1"/>
    <col min="39" max="39" width="8.296875" style="3" customWidth="1"/>
    <col min="40" max="40" width="10.59765625" style="3" customWidth="1"/>
    <col min="41" max="41" width="7.5" style="3" customWidth="1"/>
    <col min="42" max="42" width="9.3984375" style="3" customWidth="1"/>
    <col min="43" max="43" width="7.59765625" style="3" customWidth="1"/>
    <col min="44" max="45" width="8.69921875" style="3" customWidth="1"/>
    <col min="46" max="46" width="8.59765625" style="3" customWidth="1"/>
    <col min="47" max="48" width="10.69921875" style="3" customWidth="1"/>
    <col min="49" max="49" width="7.5" style="3" customWidth="1"/>
    <col min="50" max="50" width="5.69921875" style="3" customWidth="1"/>
    <col min="51" max="51" width="10.5" style="3" customWidth="1"/>
    <col min="52" max="16384" width="11.19921875" style="3"/>
  </cols>
  <sheetData>
    <row r="3" spans="1:17" ht="25.5" x14ac:dyDescent="0.2">
      <c r="A3" s="34" t="s">
        <v>14</v>
      </c>
      <c r="B3" s="34" t="s">
        <v>28</v>
      </c>
      <c r="C3" s="38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 ht="25.5" x14ac:dyDescent="0.2">
      <c r="A4" s="34" t="s">
        <v>27</v>
      </c>
      <c r="B4" s="37" t="s">
        <v>31</v>
      </c>
      <c r="C4" s="39" t="s">
        <v>26</v>
      </c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ht="15" x14ac:dyDescent="0.2">
      <c r="A5" s="36" t="s">
        <v>31</v>
      </c>
      <c r="B5" s="35"/>
      <c r="C5" s="42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7" ht="15" x14ac:dyDescent="0.2">
      <c r="A6" s="41" t="s">
        <v>26</v>
      </c>
      <c r="B6" s="40"/>
      <c r="C6" s="43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1:17" ht="15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spans="1:17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38.25" x14ac:dyDescent="0.2">
      <c r="A19" s="4" t="s">
        <v>30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4" t="s">
        <v>21</v>
      </c>
      <c r="I19" s="4" t="s">
        <v>22</v>
      </c>
      <c r="J19" s="6"/>
      <c r="K19"/>
      <c r="L19"/>
      <c r="M19"/>
      <c r="N19"/>
      <c r="O19"/>
      <c r="P19"/>
      <c r="Q19"/>
    </row>
    <row r="20" spans="1:17" x14ac:dyDescent="0.2">
      <c r="A20" s="5" t="s">
        <v>23</v>
      </c>
      <c r="B20" s="16">
        <v>-1233987</v>
      </c>
      <c r="C20" s="16">
        <f>B20/J21</f>
        <v>-2103.9782453404973</v>
      </c>
      <c r="D20" s="16"/>
      <c r="E20" s="16">
        <f>SUM(E21:E24)</f>
        <v>0</v>
      </c>
      <c r="F20" s="16"/>
      <c r="G20" s="16">
        <f>SUM(G21:G24)</f>
        <v>1831.5459976774382</v>
      </c>
      <c r="H20" s="16">
        <f>+D20-F20+B20</f>
        <v>-1233987</v>
      </c>
      <c r="I20" s="16">
        <f>+E20-G20+C20</f>
        <v>-3935.5242430179355</v>
      </c>
      <c r="J20" s="6"/>
    </row>
    <row r="21" spans="1:17" x14ac:dyDescent="0.2">
      <c r="A21" s="7" t="s">
        <v>112</v>
      </c>
      <c r="B21" s="17"/>
      <c r="C21" s="17"/>
      <c r="D21" s="17"/>
      <c r="E21" s="17"/>
      <c r="F21" s="17">
        <v>392500</v>
      </c>
      <c r="G21" s="17">
        <v>635.12167987939517</v>
      </c>
      <c r="H21" s="17">
        <v>-6602243</v>
      </c>
      <c r="I21" s="17">
        <v>-11256.98702048853</v>
      </c>
      <c r="J21" s="6">
        <v>586.5017866666667</v>
      </c>
    </row>
    <row r="22" spans="1:17" x14ac:dyDescent="0.2">
      <c r="A22" s="77" t="s">
        <v>111</v>
      </c>
      <c r="B22" s="78"/>
      <c r="C22" s="78"/>
      <c r="D22" s="79"/>
      <c r="E22" s="80"/>
      <c r="F22" s="80">
        <v>701705</v>
      </c>
      <c r="G22" s="80">
        <f>F22/J21</f>
        <v>1196.4243177980429</v>
      </c>
      <c r="H22" s="80">
        <f>H21+D22-F22</f>
        <v>-7303948</v>
      </c>
      <c r="I22" s="80">
        <f>I21+E22-G22</f>
        <v>-12453.411338286573</v>
      </c>
      <c r="J22" s="6"/>
    </row>
    <row r="23" spans="1:17" x14ac:dyDescent="0.2">
      <c r="A23" s="7"/>
      <c r="B23" s="10"/>
      <c r="C23" s="10"/>
      <c r="D23" s="17"/>
      <c r="E23" s="17"/>
      <c r="F23" s="10"/>
      <c r="G23" s="17"/>
      <c r="H23" s="17"/>
      <c r="I23" s="17"/>
      <c r="J23" s="6"/>
    </row>
    <row r="24" spans="1:17" x14ac:dyDescent="0.2">
      <c r="A24" s="24"/>
      <c r="B24" s="27"/>
      <c r="C24" s="27"/>
      <c r="D24" s="27"/>
      <c r="E24" s="25"/>
      <c r="F24" s="27"/>
      <c r="G24" s="25"/>
      <c r="H24" s="28"/>
      <c r="I24" s="25"/>
      <c r="J24" s="6"/>
    </row>
    <row r="25" spans="1:17" x14ac:dyDescent="0.2">
      <c r="A25" s="12"/>
      <c r="B25" s="12"/>
      <c r="C25" s="12"/>
      <c r="D25" s="12"/>
      <c r="E25" s="13"/>
      <c r="F25" s="12"/>
      <c r="G25" s="13"/>
      <c r="H25" s="14"/>
      <c r="I25" s="13"/>
      <c r="J25" s="6"/>
    </row>
    <row r="27" spans="1:17" x14ac:dyDescent="0.2">
      <c r="F27" s="18"/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C14" sqref="C14"/>
    </sheetView>
  </sheetViews>
  <sheetFormatPr defaultRowHeight="15" x14ac:dyDescent="0.2"/>
  <cols>
    <col min="1" max="1" width="11.796875" customWidth="1"/>
    <col min="2" max="2" width="9.8984375" customWidth="1"/>
    <col min="3" max="3" width="8.59765625" customWidth="1"/>
    <col min="4" max="4" width="8.8984375" customWidth="1"/>
    <col min="5" max="5" width="10.59765625" customWidth="1"/>
    <col min="6" max="6" width="9.59765625" customWidth="1"/>
    <col min="7" max="7" width="11.09765625" customWidth="1"/>
    <col min="8" max="8" width="10" customWidth="1"/>
    <col min="9" max="9" width="9.5" customWidth="1"/>
    <col min="10" max="10" width="8.8984375" customWidth="1"/>
    <col min="11" max="11" width="8.5" customWidth="1"/>
  </cols>
  <sheetData>
    <row r="1" spans="1:10" ht="45" x14ac:dyDescent="0.2">
      <c r="A1" s="76" t="s">
        <v>13</v>
      </c>
      <c r="B1" s="75" t="s">
        <v>46</v>
      </c>
    </row>
    <row r="3" spans="1:10" ht="30" x14ac:dyDescent="0.2">
      <c r="A3" s="74" t="s">
        <v>62</v>
      </c>
      <c r="B3" s="74" t="s">
        <v>61</v>
      </c>
      <c r="C3" s="72"/>
      <c r="D3" s="72"/>
      <c r="E3" s="72"/>
      <c r="F3" s="72"/>
      <c r="G3" s="72"/>
      <c r="H3" s="72"/>
      <c r="I3" s="72"/>
      <c r="J3" s="73"/>
    </row>
    <row r="4" spans="1:10" ht="30" x14ac:dyDescent="0.2">
      <c r="A4" s="74" t="s">
        <v>59</v>
      </c>
      <c r="B4" s="83" t="s">
        <v>81</v>
      </c>
      <c r="C4" s="83" t="s">
        <v>47</v>
      </c>
      <c r="D4" s="83" t="s">
        <v>80</v>
      </c>
      <c r="E4" s="83" t="s">
        <v>8</v>
      </c>
      <c r="F4" s="83" t="s">
        <v>96</v>
      </c>
      <c r="G4" s="83" t="s">
        <v>25</v>
      </c>
      <c r="H4" s="83" t="s">
        <v>50</v>
      </c>
      <c r="I4" s="83" t="s">
        <v>93</v>
      </c>
      <c r="J4" s="83" t="s">
        <v>60</v>
      </c>
    </row>
    <row r="5" spans="1:10" x14ac:dyDescent="0.2">
      <c r="A5" s="87" t="s">
        <v>43</v>
      </c>
      <c r="B5" s="56"/>
      <c r="C5" s="56"/>
      <c r="D5" s="56"/>
      <c r="E5" s="56"/>
      <c r="F5" s="56"/>
      <c r="G5" s="56">
        <v>35000</v>
      </c>
      <c r="H5" s="56"/>
      <c r="I5" s="56"/>
      <c r="J5" s="56">
        <v>35000</v>
      </c>
    </row>
    <row r="6" spans="1:10" x14ac:dyDescent="0.2">
      <c r="A6" s="87" t="s">
        <v>6</v>
      </c>
      <c r="B6" s="56">
        <v>500</v>
      </c>
      <c r="C6" s="56">
        <v>10000</v>
      </c>
      <c r="D6" s="56"/>
      <c r="E6" s="56">
        <v>300000</v>
      </c>
      <c r="F6" s="56">
        <v>6000</v>
      </c>
      <c r="G6" s="56">
        <v>20000</v>
      </c>
      <c r="H6" s="56">
        <v>23400</v>
      </c>
      <c r="I6" s="56">
        <v>35000</v>
      </c>
      <c r="J6" s="56">
        <v>394900</v>
      </c>
    </row>
    <row r="7" spans="1:10" x14ac:dyDescent="0.2">
      <c r="A7" s="87" t="s">
        <v>7</v>
      </c>
      <c r="B7" s="56"/>
      <c r="C7" s="56"/>
      <c r="D7" s="56">
        <v>276900.2</v>
      </c>
      <c r="E7" s="56"/>
      <c r="F7" s="56"/>
      <c r="G7" s="56"/>
      <c r="H7" s="56"/>
      <c r="I7" s="56"/>
      <c r="J7" s="56">
        <v>276900.2</v>
      </c>
    </row>
    <row r="8" spans="1:10" x14ac:dyDescent="0.2">
      <c r="A8" s="87" t="s">
        <v>60</v>
      </c>
      <c r="B8" s="56">
        <v>500</v>
      </c>
      <c r="C8" s="56">
        <v>10000</v>
      </c>
      <c r="D8" s="56">
        <v>276900.2</v>
      </c>
      <c r="E8" s="56">
        <v>300000</v>
      </c>
      <c r="F8" s="56">
        <v>6000</v>
      </c>
      <c r="G8" s="56">
        <v>55000</v>
      </c>
      <c r="H8" s="56">
        <v>23400</v>
      </c>
      <c r="I8" s="56">
        <v>35000</v>
      </c>
      <c r="J8" s="56">
        <v>706800.2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69"/>
  <sheetViews>
    <sheetView tabSelected="1" topLeftCell="A34" workbookViewId="0">
      <selection activeCell="C49" sqref="C49"/>
    </sheetView>
  </sheetViews>
  <sheetFormatPr defaultRowHeight="15" x14ac:dyDescent="0.2"/>
  <cols>
    <col min="3" max="3" width="18.5" customWidth="1"/>
    <col min="4" max="4" width="10.69921875" customWidth="1"/>
    <col min="5" max="5" width="11" customWidth="1"/>
    <col min="6" max="6" width="7.296875" customWidth="1"/>
    <col min="7" max="7" width="6.5" customWidth="1"/>
    <col min="8" max="8" width="9.296875" customWidth="1"/>
    <col min="9" max="9" width="8.19921875" customWidth="1"/>
    <col min="10" max="10" width="14" customWidth="1"/>
    <col min="11" max="11" width="13.59765625" customWidth="1"/>
  </cols>
  <sheetData>
    <row r="1" spans="1:12" ht="31.5" x14ac:dyDescent="0.2">
      <c r="A1" s="31" t="s">
        <v>12</v>
      </c>
      <c r="B1" s="32" t="s">
        <v>4</v>
      </c>
      <c r="C1" s="8" t="s">
        <v>10</v>
      </c>
      <c r="D1" s="8" t="s">
        <v>1</v>
      </c>
      <c r="E1" s="8" t="s">
        <v>0</v>
      </c>
      <c r="F1" s="9" t="s">
        <v>2</v>
      </c>
      <c r="G1" s="19" t="s">
        <v>24</v>
      </c>
      <c r="H1" s="19" t="s">
        <v>5</v>
      </c>
      <c r="I1" s="26" t="s">
        <v>3</v>
      </c>
      <c r="J1" s="1" t="s">
        <v>11</v>
      </c>
      <c r="K1" s="1" t="s">
        <v>13</v>
      </c>
      <c r="L1" s="11" t="s">
        <v>29</v>
      </c>
    </row>
    <row r="2" spans="1:12" ht="15.75" x14ac:dyDescent="0.25">
      <c r="A2" s="57" t="s">
        <v>42</v>
      </c>
      <c r="B2" s="66">
        <v>42402</v>
      </c>
      <c r="C2" s="81" t="s">
        <v>9</v>
      </c>
      <c r="D2" s="60" t="s">
        <v>25</v>
      </c>
      <c r="E2" s="84" t="s">
        <v>43</v>
      </c>
      <c r="F2" s="85">
        <v>5000</v>
      </c>
      <c r="G2" s="86">
        <f t="shared" ref="G2:G65" si="0">F2/L2</f>
        <v>8.5251232198576528</v>
      </c>
      <c r="H2" s="67" t="s">
        <v>32</v>
      </c>
      <c r="I2" s="68" t="s">
        <v>44</v>
      </c>
      <c r="J2" s="46" t="s">
        <v>45</v>
      </c>
      <c r="K2" s="47" t="s">
        <v>46</v>
      </c>
      <c r="L2" s="48">
        <v>586.5017866666667</v>
      </c>
    </row>
    <row r="3" spans="1:12" ht="15.75" x14ac:dyDescent="0.25">
      <c r="A3" s="57" t="s">
        <v>42</v>
      </c>
      <c r="B3" s="66">
        <v>42402</v>
      </c>
      <c r="C3" s="81" t="s">
        <v>9</v>
      </c>
      <c r="D3" s="60" t="s">
        <v>25</v>
      </c>
      <c r="E3" s="84" t="s">
        <v>6</v>
      </c>
      <c r="F3" s="85">
        <v>5000</v>
      </c>
      <c r="G3" s="86">
        <f t="shared" si="0"/>
        <v>8.5251232198576528</v>
      </c>
      <c r="H3" s="67" t="s">
        <v>33</v>
      </c>
      <c r="I3" s="68" t="s">
        <v>44</v>
      </c>
      <c r="J3" s="46" t="s">
        <v>45</v>
      </c>
      <c r="K3" s="47" t="s">
        <v>46</v>
      </c>
      <c r="L3" s="48">
        <v>586.5017866666667</v>
      </c>
    </row>
    <row r="4" spans="1:12" ht="15.75" x14ac:dyDescent="0.25">
      <c r="A4" s="57" t="s">
        <v>42</v>
      </c>
      <c r="B4" s="66">
        <v>42405</v>
      </c>
      <c r="C4" s="81" t="s">
        <v>9</v>
      </c>
      <c r="D4" s="60" t="s">
        <v>25</v>
      </c>
      <c r="E4" s="84" t="s">
        <v>43</v>
      </c>
      <c r="F4" s="85">
        <v>2500</v>
      </c>
      <c r="G4" s="86">
        <f t="shared" si="0"/>
        <v>4.2625616099288264</v>
      </c>
      <c r="H4" s="67" t="s">
        <v>34</v>
      </c>
      <c r="I4" s="68" t="s">
        <v>44</v>
      </c>
      <c r="J4" s="46" t="s">
        <v>45</v>
      </c>
      <c r="K4" s="47" t="s">
        <v>46</v>
      </c>
      <c r="L4" s="48">
        <v>586.5017866666667</v>
      </c>
    </row>
    <row r="5" spans="1:12" ht="15.75" x14ac:dyDescent="0.25">
      <c r="A5" s="57" t="s">
        <v>42</v>
      </c>
      <c r="B5" s="66">
        <v>42409</v>
      </c>
      <c r="C5" s="81" t="s">
        <v>9</v>
      </c>
      <c r="D5" s="60" t="s">
        <v>25</v>
      </c>
      <c r="E5" s="84" t="s">
        <v>43</v>
      </c>
      <c r="F5" s="85">
        <v>2500</v>
      </c>
      <c r="G5" s="86">
        <f t="shared" si="0"/>
        <v>4.2625616099288264</v>
      </c>
      <c r="H5" s="67" t="s">
        <v>35</v>
      </c>
      <c r="I5" s="68" t="s">
        <v>44</v>
      </c>
      <c r="J5" s="46" t="s">
        <v>45</v>
      </c>
      <c r="K5" s="47" t="s">
        <v>46</v>
      </c>
      <c r="L5" s="48">
        <v>586.5017866666667</v>
      </c>
    </row>
    <row r="6" spans="1:12" ht="15.75" x14ac:dyDescent="0.25">
      <c r="A6" s="57" t="s">
        <v>42</v>
      </c>
      <c r="B6" s="66">
        <v>42409</v>
      </c>
      <c r="C6" s="81" t="s">
        <v>9</v>
      </c>
      <c r="D6" s="60" t="s">
        <v>25</v>
      </c>
      <c r="E6" s="84" t="s">
        <v>43</v>
      </c>
      <c r="F6" s="85">
        <v>2500</v>
      </c>
      <c r="G6" s="86">
        <f t="shared" si="0"/>
        <v>4.2625616099288264</v>
      </c>
      <c r="H6" s="67" t="s">
        <v>48</v>
      </c>
      <c r="I6" s="68" t="s">
        <v>44</v>
      </c>
      <c r="J6" s="46" t="s">
        <v>45</v>
      </c>
      <c r="K6" s="47" t="s">
        <v>46</v>
      </c>
      <c r="L6" s="48">
        <v>586.5017866666667</v>
      </c>
    </row>
    <row r="7" spans="1:12" ht="15.75" x14ac:dyDescent="0.25">
      <c r="A7" s="57" t="s">
        <v>42</v>
      </c>
      <c r="B7" s="66">
        <v>42412</v>
      </c>
      <c r="C7" s="81" t="s">
        <v>9</v>
      </c>
      <c r="D7" s="60" t="s">
        <v>25</v>
      </c>
      <c r="E7" s="84" t="s">
        <v>43</v>
      </c>
      <c r="F7" s="85">
        <v>2500</v>
      </c>
      <c r="G7" s="86">
        <f t="shared" si="0"/>
        <v>4.2625616099288264</v>
      </c>
      <c r="H7" s="67" t="s">
        <v>36</v>
      </c>
      <c r="I7" s="68" t="s">
        <v>44</v>
      </c>
      <c r="J7" s="46" t="s">
        <v>45</v>
      </c>
      <c r="K7" s="47" t="s">
        <v>46</v>
      </c>
      <c r="L7" s="48">
        <v>586.5017866666667</v>
      </c>
    </row>
    <row r="8" spans="1:12" ht="15.75" x14ac:dyDescent="0.25">
      <c r="A8" s="57" t="s">
        <v>42</v>
      </c>
      <c r="B8" s="66">
        <v>42412</v>
      </c>
      <c r="C8" s="81" t="s">
        <v>9</v>
      </c>
      <c r="D8" s="60" t="s">
        <v>25</v>
      </c>
      <c r="E8" s="84" t="s">
        <v>6</v>
      </c>
      <c r="F8" s="85">
        <v>5000</v>
      </c>
      <c r="G8" s="86">
        <f t="shared" si="0"/>
        <v>8.5251232198576528</v>
      </c>
      <c r="H8" s="67" t="s">
        <v>37</v>
      </c>
      <c r="I8" s="68" t="s">
        <v>44</v>
      </c>
      <c r="J8" s="46" t="s">
        <v>45</v>
      </c>
      <c r="K8" s="47" t="s">
        <v>46</v>
      </c>
      <c r="L8" s="48">
        <v>586.5017866666667</v>
      </c>
    </row>
    <row r="9" spans="1:12" ht="15.75" x14ac:dyDescent="0.25">
      <c r="A9" s="57" t="s">
        <v>42</v>
      </c>
      <c r="B9" s="66">
        <v>42416</v>
      </c>
      <c r="C9" s="81" t="s">
        <v>9</v>
      </c>
      <c r="D9" s="60" t="s">
        <v>25</v>
      </c>
      <c r="E9" s="84" t="s">
        <v>6</v>
      </c>
      <c r="F9" s="85">
        <v>5000</v>
      </c>
      <c r="G9" s="86">
        <f t="shared" si="0"/>
        <v>8.5251232198576528</v>
      </c>
      <c r="H9" s="67" t="s">
        <v>38</v>
      </c>
      <c r="I9" s="68" t="s">
        <v>44</v>
      </c>
      <c r="J9" s="46" t="s">
        <v>45</v>
      </c>
      <c r="K9" s="47" t="s">
        <v>46</v>
      </c>
      <c r="L9" s="48">
        <v>586.5017866666667</v>
      </c>
    </row>
    <row r="10" spans="1:12" ht="15.75" x14ac:dyDescent="0.25">
      <c r="A10" s="57" t="s">
        <v>42</v>
      </c>
      <c r="B10" s="66">
        <v>42419</v>
      </c>
      <c r="C10" s="81" t="s">
        <v>9</v>
      </c>
      <c r="D10" s="60" t="s">
        <v>25</v>
      </c>
      <c r="E10" s="84" t="s">
        <v>43</v>
      </c>
      <c r="F10" s="85">
        <v>5000</v>
      </c>
      <c r="G10" s="86">
        <f t="shared" si="0"/>
        <v>8.5251232198576528</v>
      </c>
      <c r="H10" s="67" t="s">
        <v>39</v>
      </c>
      <c r="I10" s="68" t="s">
        <v>44</v>
      </c>
      <c r="J10" s="46" t="s">
        <v>45</v>
      </c>
      <c r="K10" s="47" t="s">
        <v>46</v>
      </c>
      <c r="L10" s="48">
        <v>586.5017866666667</v>
      </c>
    </row>
    <row r="11" spans="1:12" ht="15.75" x14ac:dyDescent="0.25">
      <c r="A11" s="57" t="s">
        <v>42</v>
      </c>
      <c r="B11" s="66">
        <v>42422</v>
      </c>
      <c r="C11" s="81" t="s">
        <v>9</v>
      </c>
      <c r="D11" s="60" t="s">
        <v>25</v>
      </c>
      <c r="E11" s="84" t="s">
        <v>43</v>
      </c>
      <c r="F11" s="85">
        <v>5000</v>
      </c>
      <c r="G11" s="86">
        <f t="shared" si="0"/>
        <v>8.5251232198576528</v>
      </c>
      <c r="H11" s="67" t="s">
        <v>40</v>
      </c>
      <c r="I11" s="68" t="s">
        <v>44</v>
      </c>
      <c r="J11" s="46" t="s">
        <v>45</v>
      </c>
      <c r="K11" s="47" t="s">
        <v>46</v>
      </c>
      <c r="L11" s="48">
        <v>586.5017866666667</v>
      </c>
    </row>
    <row r="12" spans="1:12" ht="15.75" x14ac:dyDescent="0.25">
      <c r="A12" s="57" t="s">
        <v>42</v>
      </c>
      <c r="B12" s="66">
        <v>42426</v>
      </c>
      <c r="C12" s="81" t="s">
        <v>9</v>
      </c>
      <c r="D12" s="60" t="s">
        <v>25</v>
      </c>
      <c r="E12" s="84" t="s">
        <v>6</v>
      </c>
      <c r="F12" s="85">
        <v>5000</v>
      </c>
      <c r="G12" s="86">
        <f t="shared" si="0"/>
        <v>8.5251232198576528</v>
      </c>
      <c r="H12" s="67" t="s">
        <v>82</v>
      </c>
      <c r="I12" s="68" t="s">
        <v>44</v>
      </c>
      <c r="J12" s="46" t="s">
        <v>45</v>
      </c>
      <c r="K12" s="47" t="s">
        <v>46</v>
      </c>
      <c r="L12" s="48">
        <v>586.5017866666667</v>
      </c>
    </row>
    <row r="13" spans="1:12" ht="15.75" x14ac:dyDescent="0.25">
      <c r="A13" s="57" t="s">
        <v>42</v>
      </c>
      <c r="B13" s="66">
        <v>42426</v>
      </c>
      <c r="C13" s="81" t="s">
        <v>9</v>
      </c>
      <c r="D13" s="60" t="s">
        <v>25</v>
      </c>
      <c r="E13" s="84" t="s">
        <v>43</v>
      </c>
      <c r="F13" s="85">
        <v>5000</v>
      </c>
      <c r="G13" s="86">
        <f t="shared" si="0"/>
        <v>8.5251232198576528</v>
      </c>
      <c r="H13" s="67" t="s">
        <v>83</v>
      </c>
      <c r="I13" s="68" t="s">
        <v>44</v>
      </c>
      <c r="J13" s="46" t="s">
        <v>45</v>
      </c>
      <c r="K13" s="47" t="s">
        <v>46</v>
      </c>
      <c r="L13" s="48">
        <v>586.5017866666667</v>
      </c>
    </row>
    <row r="14" spans="1:12" ht="15.75" x14ac:dyDescent="0.25">
      <c r="A14" s="57" t="s">
        <v>42</v>
      </c>
      <c r="B14" s="66">
        <v>42428</v>
      </c>
      <c r="C14" s="81" t="s">
        <v>9</v>
      </c>
      <c r="D14" s="60" t="s">
        <v>25</v>
      </c>
      <c r="E14" s="84" t="s">
        <v>43</v>
      </c>
      <c r="F14" s="85">
        <v>5000</v>
      </c>
      <c r="G14" s="54">
        <f t="shared" si="0"/>
        <v>8.5251232198576528</v>
      </c>
      <c r="H14" s="71" t="s">
        <v>84</v>
      </c>
      <c r="I14" s="68" t="s">
        <v>44</v>
      </c>
      <c r="J14" s="46" t="s">
        <v>45</v>
      </c>
      <c r="K14" s="47" t="s">
        <v>46</v>
      </c>
      <c r="L14" s="48">
        <v>586.5017866666667</v>
      </c>
    </row>
    <row r="15" spans="1:12" ht="15.75" x14ac:dyDescent="0.25">
      <c r="A15" s="57" t="s">
        <v>42</v>
      </c>
      <c r="B15" s="66">
        <v>42400</v>
      </c>
      <c r="C15" s="81" t="s">
        <v>49</v>
      </c>
      <c r="D15" s="60" t="s">
        <v>50</v>
      </c>
      <c r="E15" s="61" t="s">
        <v>6</v>
      </c>
      <c r="F15" s="62">
        <v>800</v>
      </c>
      <c r="G15" s="54">
        <f t="shared" si="0"/>
        <v>1.3640197151772244</v>
      </c>
      <c r="H15" s="67" t="s">
        <v>51</v>
      </c>
      <c r="I15" s="68" t="s">
        <v>44</v>
      </c>
      <c r="J15" s="46" t="s">
        <v>45</v>
      </c>
      <c r="K15" s="47" t="s">
        <v>46</v>
      </c>
      <c r="L15" s="48">
        <v>586.5017866666667</v>
      </c>
    </row>
    <row r="16" spans="1:12" ht="15.75" x14ac:dyDescent="0.25">
      <c r="A16" s="57" t="s">
        <v>42</v>
      </c>
      <c r="B16" s="66">
        <v>42402</v>
      </c>
      <c r="C16" s="81" t="s">
        <v>49</v>
      </c>
      <c r="D16" s="60" t="s">
        <v>50</v>
      </c>
      <c r="E16" s="61" t="s">
        <v>6</v>
      </c>
      <c r="F16" s="62">
        <v>1200</v>
      </c>
      <c r="G16" s="54">
        <f t="shared" si="0"/>
        <v>2.0460295727658369</v>
      </c>
      <c r="H16" s="67" t="s">
        <v>51</v>
      </c>
      <c r="I16" s="68" t="s">
        <v>44</v>
      </c>
      <c r="J16" s="46" t="s">
        <v>45</v>
      </c>
      <c r="K16" s="47" t="s">
        <v>46</v>
      </c>
      <c r="L16" s="48">
        <v>586.5017866666667</v>
      </c>
    </row>
    <row r="17" spans="1:12" ht="15.75" x14ac:dyDescent="0.25">
      <c r="A17" s="57" t="s">
        <v>42</v>
      </c>
      <c r="B17" s="66">
        <v>42403</v>
      </c>
      <c r="C17" s="81" t="s">
        <v>49</v>
      </c>
      <c r="D17" s="60" t="s">
        <v>50</v>
      </c>
      <c r="E17" s="61" t="s">
        <v>6</v>
      </c>
      <c r="F17" s="62">
        <v>1000</v>
      </c>
      <c r="G17" s="54">
        <f t="shared" si="0"/>
        <v>1.7050246439715306</v>
      </c>
      <c r="H17" s="67" t="s">
        <v>51</v>
      </c>
      <c r="I17" s="68" t="s">
        <v>44</v>
      </c>
      <c r="J17" s="46" t="s">
        <v>45</v>
      </c>
      <c r="K17" s="47" t="s">
        <v>46</v>
      </c>
      <c r="L17" s="48">
        <v>586.5017866666667</v>
      </c>
    </row>
    <row r="18" spans="1:12" ht="15.75" x14ac:dyDescent="0.25">
      <c r="A18" s="57" t="s">
        <v>42</v>
      </c>
      <c r="B18" s="66">
        <v>42404</v>
      </c>
      <c r="C18" s="81" t="s">
        <v>49</v>
      </c>
      <c r="D18" s="60" t="s">
        <v>50</v>
      </c>
      <c r="E18" s="61" t="s">
        <v>6</v>
      </c>
      <c r="F18" s="62">
        <v>800</v>
      </c>
      <c r="G18" s="54">
        <f t="shared" si="0"/>
        <v>1.3640197151772244</v>
      </c>
      <c r="H18" s="67" t="s">
        <v>51</v>
      </c>
      <c r="I18" s="68" t="s">
        <v>44</v>
      </c>
      <c r="J18" s="46" t="s">
        <v>45</v>
      </c>
      <c r="K18" s="47" t="s">
        <v>46</v>
      </c>
      <c r="L18" s="48">
        <v>586.5017866666667</v>
      </c>
    </row>
    <row r="19" spans="1:12" ht="15.75" x14ac:dyDescent="0.25">
      <c r="A19" s="57" t="s">
        <v>42</v>
      </c>
      <c r="B19" s="66">
        <v>42405</v>
      </c>
      <c r="C19" s="81" t="s">
        <v>88</v>
      </c>
      <c r="D19" s="60" t="s">
        <v>80</v>
      </c>
      <c r="E19" s="61" t="s">
        <v>7</v>
      </c>
      <c r="F19" s="62">
        <v>10612.1</v>
      </c>
      <c r="G19" s="54">
        <f t="shared" si="0"/>
        <v>18.09389202429028</v>
      </c>
      <c r="H19" s="67" t="s">
        <v>52</v>
      </c>
      <c r="I19" s="68" t="s">
        <v>44</v>
      </c>
      <c r="J19" s="46" t="s">
        <v>45</v>
      </c>
      <c r="K19" s="47" t="s">
        <v>46</v>
      </c>
      <c r="L19" s="48">
        <v>586.5017866666667</v>
      </c>
    </row>
    <row r="20" spans="1:12" ht="15.75" x14ac:dyDescent="0.25">
      <c r="A20" s="57" t="s">
        <v>42</v>
      </c>
      <c r="B20" s="66">
        <v>42405</v>
      </c>
      <c r="C20" s="81" t="s">
        <v>88</v>
      </c>
      <c r="D20" s="60" t="s">
        <v>80</v>
      </c>
      <c r="E20" s="61" t="s">
        <v>7</v>
      </c>
      <c r="F20" s="62">
        <v>10612.1</v>
      </c>
      <c r="G20" s="54">
        <f t="shared" si="0"/>
        <v>18.09389202429028</v>
      </c>
      <c r="H20" s="67" t="s">
        <v>54</v>
      </c>
      <c r="I20" s="68" t="s">
        <v>44</v>
      </c>
      <c r="J20" s="46" t="s">
        <v>45</v>
      </c>
      <c r="K20" s="47" t="s">
        <v>46</v>
      </c>
      <c r="L20" s="48">
        <v>586.5017866666667</v>
      </c>
    </row>
    <row r="21" spans="1:12" ht="15.75" x14ac:dyDescent="0.25">
      <c r="A21" s="57" t="s">
        <v>42</v>
      </c>
      <c r="B21" s="66">
        <v>42405</v>
      </c>
      <c r="C21" s="81" t="s">
        <v>49</v>
      </c>
      <c r="D21" s="60" t="s">
        <v>50</v>
      </c>
      <c r="E21" s="61" t="s">
        <v>6</v>
      </c>
      <c r="F21" s="62">
        <v>1300</v>
      </c>
      <c r="G21" s="54">
        <f t="shared" si="0"/>
        <v>2.21653203716299</v>
      </c>
      <c r="H21" s="67" t="s">
        <v>51</v>
      </c>
      <c r="I21" s="68" t="s">
        <v>44</v>
      </c>
      <c r="J21" s="46" t="s">
        <v>45</v>
      </c>
      <c r="K21" s="47" t="s">
        <v>46</v>
      </c>
      <c r="L21" s="48">
        <v>586.5017866666667</v>
      </c>
    </row>
    <row r="22" spans="1:12" ht="15.75" x14ac:dyDescent="0.25">
      <c r="A22" s="57" t="s">
        <v>42</v>
      </c>
      <c r="B22" s="66">
        <v>42406</v>
      </c>
      <c r="C22" s="81" t="s">
        <v>49</v>
      </c>
      <c r="D22" s="60" t="s">
        <v>50</v>
      </c>
      <c r="E22" s="61" t="s">
        <v>6</v>
      </c>
      <c r="F22" s="62">
        <v>800</v>
      </c>
      <c r="G22" s="54">
        <f t="shared" si="0"/>
        <v>1.3640197151772244</v>
      </c>
      <c r="H22" s="67" t="s">
        <v>51</v>
      </c>
      <c r="I22" s="68" t="s">
        <v>44</v>
      </c>
      <c r="J22" s="46" t="s">
        <v>45</v>
      </c>
      <c r="K22" s="47" t="s">
        <v>46</v>
      </c>
      <c r="L22" s="48">
        <v>586.5017866666667</v>
      </c>
    </row>
    <row r="23" spans="1:12" ht="15.75" x14ac:dyDescent="0.25">
      <c r="A23" s="57" t="s">
        <v>42</v>
      </c>
      <c r="B23" s="66">
        <v>42407</v>
      </c>
      <c r="C23" s="81" t="s">
        <v>49</v>
      </c>
      <c r="D23" s="60" t="s">
        <v>50</v>
      </c>
      <c r="E23" s="61" t="s">
        <v>6</v>
      </c>
      <c r="F23" s="62">
        <v>800</v>
      </c>
      <c r="G23" s="54">
        <f t="shared" si="0"/>
        <v>1.3640197151772244</v>
      </c>
      <c r="H23" s="67" t="s">
        <v>51</v>
      </c>
      <c r="I23" s="68" t="s">
        <v>44</v>
      </c>
      <c r="J23" s="46" t="s">
        <v>45</v>
      </c>
      <c r="K23" s="47" t="s">
        <v>46</v>
      </c>
      <c r="L23" s="48">
        <v>586.5017866666667</v>
      </c>
    </row>
    <row r="24" spans="1:12" ht="15.75" x14ac:dyDescent="0.25">
      <c r="A24" s="57" t="s">
        <v>42</v>
      </c>
      <c r="B24" s="66">
        <v>42409</v>
      </c>
      <c r="C24" s="81" t="s">
        <v>49</v>
      </c>
      <c r="D24" s="60" t="s">
        <v>50</v>
      </c>
      <c r="E24" s="61" t="s">
        <v>6</v>
      </c>
      <c r="F24" s="62">
        <v>800</v>
      </c>
      <c r="G24" s="54">
        <f t="shared" si="0"/>
        <v>1.3640197151772244</v>
      </c>
      <c r="H24" s="67" t="s">
        <v>51</v>
      </c>
      <c r="I24" s="68" t="s">
        <v>44</v>
      </c>
      <c r="J24" s="46" t="s">
        <v>45</v>
      </c>
      <c r="K24" s="47" t="s">
        <v>46</v>
      </c>
      <c r="L24" s="48">
        <v>586.5017866666667</v>
      </c>
    </row>
    <row r="25" spans="1:12" ht="15.75" x14ac:dyDescent="0.25">
      <c r="A25" s="57" t="s">
        <v>42</v>
      </c>
      <c r="B25" s="66">
        <v>42410</v>
      </c>
      <c r="C25" s="81" t="s">
        <v>49</v>
      </c>
      <c r="D25" s="60" t="s">
        <v>50</v>
      </c>
      <c r="E25" s="61" t="s">
        <v>6</v>
      </c>
      <c r="F25" s="62">
        <v>800</v>
      </c>
      <c r="G25" s="54">
        <f t="shared" si="0"/>
        <v>1.3640197151772244</v>
      </c>
      <c r="H25" s="67" t="s">
        <v>51</v>
      </c>
      <c r="I25" s="68" t="s">
        <v>44</v>
      </c>
      <c r="J25" s="46" t="s">
        <v>45</v>
      </c>
      <c r="K25" s="47" t="s">
        <v>46</v>
      </c>
      <c r="L25" s="48">
        <v>586.5017866666667</v>
      </c>
    </row>
    <row r="26" spans="1:12" ht="15.75" x14ac:dyDescent="0.25">
      <c r="A26" s="57" t="s">
        <v>42</v>
      </c>
      <c r="B26" s="66">
        <v>42411</v>
      </c>
      <c r="C26" s="81" t="s">
        <v>49</v>
      </c>
      <c r="D26" s="60" t="s">
        <v>50</v>
      </c>
      <c r="E26" s="61" t="s">
        <v>6</v>
      </c>
      <c r="F26" s="62">
        <v>1400</v>
      </c>
      <c r="G26" s="54">
        <f t="shared" si="0"/>
        <v>2.3870345015601431</v>
      </c>
      <c r="H26" s="67" t="s">
        <v>51</v>
      </c>
      <c r="I26" s="68" t="s">
        <v>44</v>
      </c>
      <c r="J26" s="46" t="s">
        <v>45</v>
      </c>
      <c r="K26" s="47" t="s">
        <v>46</v>
      </c>
      <c r="L26" s="48">
        <v>586.5017866666667</v>
      </c>
    </row>
    <row r="27" spans="1:12" ht="15.75" x14ac:dyDescent="0.25">
      <c r="A27" s="57" t="s">
        <v>42</v>
      </c>
      <c r="B27" s="66">
        <v>42412</v>
      </c>
      <c r="C27" s="81" t="s">
        <v>49</v>
      </c>
      <c r="D27" s="60" t="s">
        <v>50</v>
      </c>
      <c r="E27" s="61" t="s">
        <v>6</v>
      </c>
      <c r="F27" s="62">
        <v>800</v>
      </c>
      <c r="G27" s="54">
        <f t="shared" si="0"/>
        <v>1.3640197151772244</v>
      </c>
      <c r="H27" s="67" t="s">
        <v>51</v>
      </c>
      <c r="I27" s="68" t="s">
        <v>44</v>
      </c>
      <c r="J27" s="46" t="s">
        <v>45</v>
      </c>
      <c r="K27" s="47" t="s">
        <v>46</v>
      </c>
      <c r="L27" s="48">
        <v>586.5017866666667</v>
      </c>
    </row>
    <row r="28" spans="1:12" ht="15.75" x14ac:dyDescent="0.25">
      <c r="A28" s="57" t="s">
        <v>42</v>
      </c>
      <c r="B28" s="66">
        <v>42413</v>
      </c>
      <c r="C28" s="81" t="s">
        <v>49</v>
      </c>
      <c r="D28" s="60" t="s">
        <v>50</v>
      </c>
      <c r="E28" s="61" t="s">
        <v>6</v>
      </c>
      <c r="F28" s="62">
        <v>1300</v>
      </c>
      <c r="G28" s="54">
        <f t="shared" si="0"/>
        <v>2.21653203716299</v>
      </c>
      <c r="H28" s="67" t="s">
        <v>51</v>
      </c>
      <c r="I28" s="68" t="s">
        <v>44</v>
      </c>
      <c r="J28" s="46" t="s">
        <v>45</v>
      </c>
      <c r="K28" s="47" t="s">
        <v>46</v>
      </c>
      <c r="L28" s="48">
        <v>586.5017866666667</v>
      </c>
    </row>
    <row r="29" spans="1:12" ht="15.75" x14ac:dyDescent="0.25">
      <c r="A29" s="57" t="s">
        <v>42</v>
      </c>
      <c r="B29" s="66">
        <v>42414</v>
      </c>
      <c r="C29" s="81" t="s">
        <v>49</v>
      </c>
      <c r="D29" s="60" t="s">
        <v>50</v>
      </c>
      <c r="E29" s="61" t="s">
        <v>6</v>
      </c>
      <c r="F29" s="62">
        <v>800</v>
      </c>
      <c r="G29" s="54">
        <f t="shared" si="0"/>
        <v>1.3640197151772244</v>
      </c>
      <c r="H29" s="67" t="s">
        <v>51</v>
      </c>
      <c r="I29" s="68" t="s">
        <v>44</v>
      </c>
      <c r="J29" s="46" t="s">
        <v>45</v>
      </c>
      <c r="K29" s="47" t="s">
        <v>46</v>
      </c>
      <c r="L29" s="48">
        <v>586.5017866666667</v>
      </c>
    </row>
    <row r="30" spans="1:12" ht="15.75" x14ac:dyDescent="0.25">
      <c r="A30" s="57" t="s">
        <v>42</v>
      </c>
      <c r="B30" s="66">
        <v>42416</v>
      </c>
      <c r="C30" s="81" t="s">
        <v>49</v>
      </c>
      <c r="D30" s="60" t="s">
        <v>50</v>
      </c>
      <c r="E30" s="61" t="s">
        <v>6</v>
      </c>
      <c r="F30" s="62">
        <v>800</v>
      </c>
      <c r="G30" s="54">
        <f t="shared" si="0"/>
        <v>1.3640197151772244</v>
      </c>
      <c r="H30" s="67" t="s">
        <v>51</v>
      </c>
      <c r="I30" s="68" t="s">
        <v>44</v>
      </c>
      <c r="J30" s="46" t="s">
        <v>45</v>
      </c>
      <c r="K30" s="47" t="s">
        <v>46</v>
      </c>
      <c r="L30" s="48">
        <v>586.5017866666667</v>
      </c>
    </row>
    <row r="31" spans="1:12" ht="15.75" x14ac:dyDescent="0.25">
      <c r="A31" s="57" t="s">
        <v>42</v>
      </c>
      <c r="B31" s="66">
        <v>42417</v>
      </c>
      <c r="C31" s="81" t="s">
        <v>49</v>
      </c>
      <c r="D31" s="60" t="s">
        <v>50</v>
      </c>
      <c r="E31" s="61" t="s">
        <v>6</v>
      </c>
      <c r="F31" s="62">
        <v>800</v>
      </c>
      <c r="G31" s="54">
        <f t="shared" si="0"/>
        <v>1.3640197151772244</v>
      </c>
      <c r="H31" s="67" t="s">
        <v>51</v>
      </c>
      <c r="I31" s="68" t="s">
        <v>44</v>
      </c>
      <c r="J31" s="46" t="s">
        <v>45</v>
      </c>
      <c r="K31" s="47" t="s">
        <v>46</v>
      </c>
      <c r="L31" s="48">
        <v>586.5017866666667</v>
      </c>
    </row>
    <row r="32" spans="1:12" ht="15.75" x14ac:dyDescent="0.25">
      <c r="A32" s="57" t="s">
        <v>42</v>
      </c>
      <c r="B32" s="66">
        <v>42418</v>
      </c>
      <c r="C32" s="81" t="s">
        <v>49</v>
      </c>
      <c r="D32" s="60" t="s">
        <v>50</v>
      </c>
      <c r="E32" s="61" t="s">
        <v>6</v>
      </c>
      <c r="F32" s="62">
        <v>1600</v>
      </c>
      <c r="G32" s="54">
        <f t="shared" si="0"/>
        <v>2.7280394303544488</v>
      </c>
      <c r="H32" s="67" t="s">
        <v>51</v>
      </c>
      <c r="I32" s="68" t="s">
        <v>44</v>
      </c>
      <c r="J32" s="46" t="s">
        <v>45</v>
      </c>
      <c r="K32" s="47" t="s">
        <v>46</v>
      </c>
      <c r="L32" s="48">
        <v>586.5017866666667</v>
      </c>
    </row>
    <row r="33" spans="1:12" ht="15.75" x14ac:dyDescent="0.25">
      <c r="A33" s="57" t="s">
        <v>42</v>
      </c>
      <c r="B33" s="66">
        <v>42419</v>
      </c>
      <c r="C33" s="81" t="s">
        <v>89</v>
      </c>
      <c r="D33" s="60" t="s">
        <v>81</v>
      </c>
      <c r="E33" s="61" t="s">
        <v>6</v>
      </c>
      <c r="F33" s="65">
        <v>500</v>
      </c>
      <c r="G33" s="54">
        <f t="shared" si="0"/>
        <v>0.85251232198576532</v>
      </c>
      <c r="H33" s="67" t="s">
        <v>56</v>
      </c>
      <c r="I33" s="68" t="s">
        <v>44</v>
      </c>
      <c r="J33" s="46" t="s">
        <v>45</v>
      </c>
      <c r="K33" s="47" t="s">
        <v>46</v>
      </c>
      <c r="L33" s="48">
        <v>586.5017866666667</v>
      </c>
    </row>
    <row r="34" spans="1:12" ht="15.75" x14ac:dyDescent="0.25">
      <c r="A34" s="57" t="s">
        <v>42</v>
      </c>
      <c r="B34" s="66">
        <v>42419</v>
      </c>
      <c r="C34" s="81" t="s">
        <v>90</v>
      </c>
      <c r="D34" s="60" t="s">
        <v>80</v>
      </c>
      <c r="E34" s="61" t="s">
        <v>7</v>
      </c>
      <c r="F34" s="65">
        <v>196262</v>
      </c>
      <c r="G34" s="54">
        <f t="shared" si="0"/>
        <v>334.63154667514056</v>
      </c>
      <c r="H34" s="67" t="s">
        <v>57</v>
      </c>
      <c r="I34" s="68" t="s">
        <v>44</v>
      </c>
      <c r="J34" s="46" t="s">
        <v>45</v>
      </c>
      <c r="K34" s="47" t="s">
        <v>46</v>
      </c>
      <c r="L34" s="48">
        <v>586.5017866666667</v>
      </c>
    </row>
    <row r="35" spans="1:12" ht="15.75" x14ac:dyDescent="0.25">
      <c r="A35" s="57" t="s">
        <v>42</v>
      </c>
      <c r="B35" s="66">
        <v>42419</v>
      </c>
      <c r="C35" s="81" t="s">
        <v>88</v>
      </c>
      <c r="D35" s="60" t="s">
        <v>80</v>
      </c>
      <c r="E35" s="61" t="s">
        <v>7</v>
      </c>
      <c r="F35" s="65">
        <v>10909</v>
      </c>
      <c r="G35" s="54">
        <f t="shared" si="0"/>
        <v>18.600113841085427</v>
      </c>
      <c r="H35" s="67" t="s">
        <v>58</v>
      </c>
      <c r="I35" s="68" t="s">
        <v>44</v>
      </c>
      <c r="J35" s="46" t="s">
        <v>45</v>
      </c>
      <c r="K35" s="47" t="s">
        <v>46</v>
      </c>
      <c r="L35" s="48">
        <v>586.5017866666667</v>
      </c>
    </row>
    <row r="36" spans="1:12" ht="15.75" x14ac:dyDescent="0.25">
      <c r="A36" s="57" t="s">
        <v>42</v>
      </c>
      <c r="B36" s="66">
        <v>42419</v>
      </c>
      <c r="C36" s="81" t="s">
        <v>88</v>
      </c>
      <c r="D36" s="60" t="s">
        <v>80</v>
      </c>
      <c r="E36" s="61" t="s">
        <v>7</v>
      </c>
      <c r="F36" s="65">
        <v>10909</v>
      </c>
      <c r="G36" s="54">
        <f t="shared" si="0"/>
        <v>18.600113841085427</v>
      </c>
      <c r="H36" s="67" t="s">
        <v>85</v>
      </c>
      <c r="I36" s="68" t="s">
        <v>44</v>
      </c>
      <c r="J36" s="46" t="s">
        <v>45</v>
      </c>
      <c r="K36" s="47" t="s">
        <v>46</v>
      </c>
      <c r="L36" s="48">
        <v>586.5017866666667</v>
      </c>
    </row>
    <row r="37" spans="1:12" ht="15.75" x14ac:dyDescent="0.25">
      <c r="A37" s="57" t="s">
        <v>42</v>
      </c>
      <c r="B37" s="66">
        <v>42419</v>
      </c>
      <c r="C37" s="81" t="s">
        <v>88</v>
      </c>
      <c r="D37" s="60" t="s">
        <v>80</v>
      </c>
      <c r="E37" s="61" t="s">
        <v>7</v>
      </c>
      <c r="F37" s="65">
        <v>10909</v>
      </c>
      <c r="G37" s="54">
        <f t="shared" si="0"/>
        <v>18.600113841085427</v>
      </c>
      <c r="H37" s="67" t="s">
        <v>86</v>
      </c>
      <c r="I37" s="68" t="s">
        <v>44</v>
      </c>
      <c r="J37" s="46" t="s">
        <v>45</v>
      </c>
      <c r="K37" s="47" t="s">
        <v>46</v>
      </c>
      <c r="L37" s="48">
        <v>586.5017866666667</v>
      </c>
    </row>
    <row r="38" spans="1:12" ht="15.75" x14ac:dyDescent="0.25">
      <c r="A38" s="57" t="s">
        <v>42</v>
      </c>
      <c r="B38" s="66">
        <v>42419</v>
      </c>
      <c r="C38" s="81" t="s">
        <v>91</v>
      </c>
      <c r="D38" s="60" t="s">
        <v>80</v>
      </c>
      <c r="E38" s="61" t="s">
        <v>7</v>
      </c>
      <c r="F38" s="65">
        <v>7887</v>
      </c>
      <c r="G38" s="54">
        <f t="shared" si="0"/>
        <v>13.447529367003462</v>
      </c>
      <c r="H38" s="67" t="s">
        <v>87</v>
      </c>
      <c r="I38" s="68" t="s">
        <v>44</v>
      </c>
      <c r="J38" s="46" t="s">
        <v>45</v>
      </c>
      <c r="K38" s="47" t="s">
        <v>46</v>
      </c>
      <c r="L38" s="48">
        <v>586.5017866666667</v>
      </c>
    </row>
    <row r="39" spans="1:12" ht="15.75" x14ac:dyDescent="0.25">
      <c r="A39" s="57" t="s">
        <v>42</v>
      </c>
      <c r="B39" s="66">
        <v>42419</v>
      </c>
      <c r="C39" s="81" t="s">
        <v>49</v>
      </c>
      <c r="D39" s="60" t="s">
        <v>50</v>
      </c>
      <c r="E39" s="61" t="s">
        <v>6</v>
      </c>
      <c r="F39" s="65">
        <v>1300</v>
      </c>
      <c r="G39" s="54">
        <f t="shared" si="0"/>
        <v>2.21653203716299</v>
      </c>
      <c r="H39" s="67" t="s">
        <v>51</v>
      </c>
      <c r="I39" s="68" t="s">
        <v>44</v>
      </c>
      <c r="J39" s="46" t="s">
        <v>45</v>
      </c>
      <c r="K39" s="47" t="s">
        <v>46</v>
      </c>
      <c r="L39" s="48">
        <v>586.5017866666667</v>
      </c>
    </row>
    <row r="40" spans="1:12" ht="15.75" x14ac:dyDescent="0.25">
      <c r="A40" s="57" t="s">
        <v>42</v>
      </c>
      <c r="B40" s="66">
        <v>42420</v>
      </c>
      <c r="C40" s="81" t="s">
        <v>92</v>
      </c>
      <c r="D40" s="60" t="s">
        <v>93</v>
      </c>
      <c r="E40" s="61" t="s">
        <v>6</v>
      </c>
      <c r="F40" s="65">
        <v>3000</v>
      </c>
      <c r="G40" s="54">
        <f t="shared" si="0"/>
        <v>5.1150739319145915</v>
      </c>
      <c r="H40" s="67" t="s">
        <v>51</v>
      </c>
      <c r="I40" s="68" t="s">
        <v>44</v>
      </c>
      <c r="J40" s="46" t="s">
        <v>45</v>
      </c>
      <c r="K40" s="47" t="s">
        <v>46</v>
      </c>
      <c r="L40" s="48">
        <v>586.5017866666667</v>
      </c>
    </row>
    <row r="41" spans="1:12" ht="15.75" x14ac:dyDescent="0.25">
      <c r="A41" s="57" t="s">
        <v>42</v>
      </c>
      <c r="B41" s="66">
        <v>42420</v>
      </c>
      <c r="C41" s="81" t="s">
        <v>49</v>
      </c>
      <c r="D41" s="60" t="s">
        <v>93</v>
      </c>
      <c r="E41" s="61" t="s">
        <v>6</v>
      </c>
      <c r="F41" s="65">
        <v>2000</v>
      </c>
      <c r="G41" s="54">
        <f t="shared" si="0"/>
        <v>3.4100492879430613</v>
      </c>
      <c r="H41" s="67" t="s">
        <v>51</v>
      </c>
      <c r="I41" s="68" t="s">
        <v>44</v>
      </c>
      <c r="J41" s="46" t="s">
        <v>45</v>
      </c>
      <c r="K41" s="47" t="s">
        <v>46</v>
      </c>
      <c r="L41" s="48">
        <v>586.5017866666667</v>
      </c>
    </row>
    <row r="42" spans="1:12" ht="15.75" x14ac:dyDescent="0.25">
      <c r="A42" s="57" t="s">
        <v>42</v>
      </c>
      <c r="B42" s="66">
        <v>42420</v>
      </c>
      <c r="C42" s="81" t="s">
        <v>94</v>
      </c>
      <c r="D42" s="60" t="s">
        <v>93</v>
      </c>
      <c r="E42" s="61" t="s">
        <v>6</v>
      </c>
      <c r="F42" s="65">
        <v>10000</v>
      </c>
      <c r="G42" s="54">
        <f t="shared" si="0"/>
        <v>17.050246439715306</v>
      </c>
      <c r="H42" s="67" t="s">
        <v>95</v>
      </c>
      <c r="I42" s="68" t="s">
        <v>44</v>
      </c>
      <c r="J42" s="46" t="s">
        <v>45</v>
      </c>
      <c r="K42" s="47" t="s">
        <v>46</v>
      </c>
      <c r="L42" s="48">
        <v>586.5017866666667</v>
      </c>
    </row>
    <row r="43" spans="1:12" ht="15.75" x14ac:dyDescent="0.25">
      <c r="A43" s="57" t="s">
        <v>42</v>
      </c>
      <c r="B43" s="66">
        <v>42421</v>
      </c>
      <c r="C43" s="81" t="s">
        <v>94</v>
      </c>
      <c r="D43" s="60" t="s">
        <v>93</v>
      </c>
      <c r="E43" s="61" t="s">
        <v>6</v>
      </c>
      <c r="F43" s="65">
        <v>10000</v>
      </c>
      <c r="G43" s="54">
        <f t="shared" si="0"/>
        <v>17.050246439715306</v>
      </c>
      <c r="H43" s="67" t="s">
        <v>95</v>
      </c>
      <c r="I43" s="68" t="s">
        <v>44</v>
      </c>
      <c r="J43" s="46" t="s">
        <v>45</v>
      </c>
      <c r="K43" s="47" t="s">
        <v>46</v>
      </c>
      <c r="L43" s="48">
        <v>586.5017866666667</v>
      </c>
    </row>
    <row r="44" spans="1:12" ht="15.75" x14ac:dyDescent="0.25">
      <c r="A44" s="57" t="s">
        <v>42</v>
      </c>
      <c r="B44" s="66">
        <v>42421</v>
      </c>
      <c r="C44" s="81" t="s">
        <v>92</v>
      </c>
      <c r="D44" s="60" t="s">
        <v>93</v>
      </c>
      <c r="E44" s="61" t="s">
        <v>6</v>
      </c>
      <c r="F44" s="65">
        <v>3000</v>
      </c>
      <c r="G44" s="54">
        <f t="shared" si="0"/>
        <v>5.1150739319145915</v>
      </c>
      <c r="H44" s="67" t="s">
        <v>51</v>
      </c>
      <c r="I44" s="68" t="s">
        <v>44</v>
      </c>
      <c r="J44" s="46" t="s">
        <v>45</v>
      </c>
      <c r="K44" s="47" t="s">
        <v>46</v>
      </c>
      <c r="L44" s="48">
        <v>586.5017866666667</v>
      </c>
    </row>
    <row r="45" spans="1:12" ht="15.75" x14ac:dyDescent="0.25">
      <c r="A45" s="57" t="s">
        <v>42</v>
      </c>
      <c r="B45" s="66">
        <v>42421</v>
      </c>
      <c r="C45" s="81" t="s">
        <v>49</v>
      </c>
      <c r="D45" s="60" t="s">
        <v>93</v>
      </c>
      <c r="E45" s="61" t="s">
        <v>6</v>
      </c>
      <c r="F45" s="65">
        <v>2000</v>
      </c>
      <c r="G45" s="54">
        <f t="shared" si="0"/>
        <v>3.4100492879430613</v>
      </c>
      <c r="H45" s="67" t="s">
        <v>51</v>
      </c>
      <c r="I45" s="68" t="s">
        <v>44</v>
      </c>
      <c r="J45" s="46" t="s">
        <v>45</v>
      </c>
      <c r="K45" s="47" t="s">
        <v>46</v>
      </c>
      <c r="L45" s="48">
        <v>586.5017866666667</v>
      </c>
    </row>
    <row r="46" spans="1:12" ht="15.75" x14ac:dyDescent="0.25">
      <c r="A46" s="57" t="s">
        <v>42</v>
      </c>
      <c r="B46" s="66">
        <v>42422</v>
      </c>
      <c r="C46" s="81" t="s">
        <v>92</v>
      </c>
      <c r="D46" s="60" t="s">
        <v>93</v>
      </c>
      <c r="E46" s="61" t="s">
        <v>6</v>
      </c>
      <c r="F46" s="65">
        <v>3000</v>
      </c>
      <c r="G46" s="54">
        <f t="shared" si="0"/>
        <v>5.1150739319145915</v>
      </c>
      <c r="H46" s="67" t="s">
        <v>51</v>
      </c>
      <c r="I46" s="68" t="s">
        <v>44</v>
      </c>
      <c r="J46" s="46" t="s">
        <v>45</v>
      </c>
      <c r="K46" s="47" t="s">
        <v>46</v>
      </c>
      <c r="L46" s="48">
        <v>586.5017866666667</v>
      </c>
    </row>
    <row r="47" spans="1:12" ht="15.75" x14ac:dyDescent="0.25">
      <c r="A47" s="57" t="s">
        <v>42</v>
      </c>
      <c r="B47" s="66">
        <v>42422</v>
      </c>
      <c r="C47" s="81" t="s">
        <v>49</v>
      </c>
      <c r="D47" s="60" t="s">
        <v>93</v>
      </c>
      <c r="E47" s="61" t="s">
        <v>6</v>
      </c>
      <c r="F47" s="65">
        <v>2000</v>
      </c>
      <c r="G47" s="54">
        <f t="shared" si="0"/>
        <v>3.4100492879430613</v>
      </c>
      <c r="H47" s="67" t="s">
        <v>51</v>
      </c>
      <c r="I47" s="68" t="s">
        <v>44</v>
      </c>
      <c r="J47" s="46" t="s">
        <v>45</v>
      </c>
      <c r="K47" s="47" t="s">
        <v>46</v>
      </c>
      <c r="L47" s="48">
        <v>586.5017866666667</v>
      </c>
    </row>
    <row r="48" spans="1:12" ht="15.75" x14ac:dyDescent="0.25">
      <c r="A48" s="57" t="s">
        <v>42</v>
      </c>
      <c r="B48" s="66">
        <v>42423</v>
      </c>
      <c r="C48" s="81" t="s">
        <v>49</v>
      </c>
      <c r="D48" s="60" t="s">
        <v>50</v>
      </c>
      <c r="E48" s="61" t="s">
        <v>6</v>
      </c>
      <c r="F48" s="65">
        <v>1600</v>
      </c>
      <c r="G48" s="54">
        <f t="shared" si="0"/>
        <v>2.7280394303544488</v>
      </c>
      <c r="H48" s="67" t="s">
        <v>51</v>
      </c>
      <c r="I48" s="68" t="s">
        <v>44</v>
      </c>
      <c r="J48" s="46" t="s">
        <v>45</v>
      </c>
      <c r="K48" s="47" t="s">
        <v>46</v>
      </c>
      <c r="L48" s="48">
        <v>586.5017866666667</v>
      </c>
    </row>
    <row r="49" spans="1:12" ht="15.75" x14ac:dyDescent="0.25">
      <c r="A49" s="57" t="s">
        <v>42</v>
      </c>
      <c r="B49" s="66">
        <v>42424</v>
      </c>
      <c r="C49" s="81" t="s">
        <v>113</v>
      </c>
      <c r="D49" s="60" t="s">
        <v>96</v>
      </c>
      <c r="E49" s="61" t="s">
        <v>6</v>
      </c>
      <c r="F49" s="65">
        <v>6000</v>
      </c>
      <c r="G49" s="54">
        <f t="shared" si="0"/>
        <v>10.230147863829183</v>
      </c>
      <c r="H49" s="69" t="s">
        <v>97</v>
      </c>
      <c r="I49" s="68" t="s">
        <v>44</v>
      </c>
      <c r="J49" s="46" t="s">
        <v>45</v>
      </c>
      <c r="K49" s="47" t="s">
        <v>46</v>
      </c>
      <c r="L49" s="48">
        <v>586.5017866666667</v>
      </c>
    </row>
    <row r="50" spans="1:12" ht="15.75" x14ac:dyDescent="0.25">
      <c r="A50" s="57" t="s">
        <v>42</v>
      </c>
      <c r="B50" s="66">
        <v>42424</v>
      </c>
      <c r="C50" s="81" t="s">
        <v>49</v>
      </c>
      <c r="D50" s="60" t="s">
        <v>50</v>
      </c>
      <c r="E50" s="61" t="s">
        <v>6</v>
      </c>
      <c r="F50" s="65">
        <v>800</v>
      </c>
      <c r="G50" s="54">
        <f t="shared" si="0"/>
        <v>1.3640197151772244</v>
      </c>
      <c r="H50" s="67" t="s">
        <v>51</v>
      </c>
      <c r="I50" s="68" t="s">
        <v>44</v>
      </c>
      <c r="J50" s="46" t="s">
        <v>45</v>
      </c>
      <c r="K50" s="47" t="s">
        <v>46</v>
      </c>
      <c r="L50" s="48">
        <v>586.5017866666667</v>
      </c>
    </row>
    <row r="51" spans="1:12" ht="15.75" x14ac:dyDescent="0.25">
      <c r="A51" s="57" t="s">
        <v>42</v>
      </c>
      <c r="B51" s="66">
        <v>42425</v>
      </c>
      <c r="C51" s="81" t="s">
        <v>49</v>
      </c>
      <c r="D51" s="60" t="s">
        <v>50</v>
      </c>
      <c r="E51" s="61" t="s">
        <v>6</v>
      </c>
      <c r="F51" s="65">
        <v>800</v>
      </c>
      <c r="G51" s="54">
        <f t="shared" si="0"/>
        <v>1.3640197151772244</v>
      </c>
      <c r="H51" s="67" t="s">
        <v>51</v>
      </c>
      <c r="I51" s="68" t="s">
        <v>44</v>
      </c>
      <c r="J51" s="46" t="s">
        <v>45</v>
      </c>
      <c r="K51" s="47" t="s">
        <v>46</v>
      </c>
      <c r="L51" s="48">
        <v>586.5017866666667</v>
      </c>
    </row>
    <row r="52" spans="1:12" ht="15.75" x14ac:dyDescent="0.25">
      <c r="A52" s="57" t="s">
        <v>42</v>
      </c>
      <c r="B52" s="66">
        <v>42426</v>
      </c>
      <c r="C52" s="81" t="s">
        <v>55</v>
      </c>
      <c r="D52" s="60" t="s">
        <v>80</v>
      </c>
      <c r="E52" s="61" t="s">
        <v>7</v>
      </c>
      <c r="F52" s="65">
        <v>1500</v>
      </c>
      <c r="G52" s="54">
        <f t="shared" si="0"/>
        <v>2.5575369659572957</v>
      </c>
      <c r="H52" s="67" t="s">
        <v>98</v>
      </c>
      <c r="I52" s="68" t="s">
        <v>44</v>
      </c>
      <c r="J52" s="46" t="s">
        <v>45</v>
      </c>
      <c r="K52" s="47" t="s">
        <v>46</v>
      </c>
      <c r="L52" s="48">
        <v>586.5017866666667</v>
      </c>
    </row>
    <row r="53" spans="1:12" ht="15.75" x14ac:dyDescent="0.25">
      <c r="A53" s="57" t="s">
        <v>42</v>
      </c>
      <c r="B53" s="66">
        <v>42426</v>
      </c>
      <c r="C53" s="81" t="s">
        <v>99</v>
      </c>
      <c r="D53" s="60" t="s">
        <v>80</v>
      </c>
      <c r="E53" s="61" t="s">
        <v>7</v>
      </c>
      <c r="F53" s="65">
        <v>5400</v>
      </c>
      <c r="G53" s="54">
        <f t="shared" si="0"/>
        <v>9.2071330774462652</v>
      </c>
      <c r="H53" s="67" t="s">
        <v>98</v>
      </c>
      <c r="I53" s="68" t="s">
        <v>44</v>
      </c>
      <c r="J53" s="46" t="s">
        <v>45</v>
      </c>
      <c r="K53" s="47" t="s">
        <v>46</v>
      </c>
      <c r="L53" s="48">
        <v>586.5017866666667</v>
      </c>
    </row>
    <row r="54" spans="1:12" ht="15.75" x14ac:dyDescent="0.25">
      <c r="A54" s="57" t="s">
        <v>42</v>
      </c>
      <c r="B54" s="66">
        <v>42426</v>
      </c>
      <c r="C54" s="81" t="s">
        <v>100</v>
      </c>
      <c r="D54" s="60" t="s">
        <v>80</v>
      </c>
      <c r="E54" s="61" t="s">
        <v>7</v>
      </c>
      <c r="F54" s="65">
        <v>1200</v>
      </c>
      <c r="G54" s="54">
        <f t="shared" si="0"/>
        <v>2.0460295727658369</v>
      </c>
      <c r="H54" s="67" t="s">
        <v>98</v>
      </c>
      <c r="I54" s="68" t="s">
        <v>44</v>
      </c>
      <c r="J54" s="46" t="s">
        <v>45</v>
      </c>
      <c r="K54" s="47" t="s">
        <v>46</v>
      </c>
      <c r="L54" s="48">
        <v>586.5017866666667</v>
      </c>
    </row>
    <row r="55" spans="1:12" ht="15.75" x14ac:dyDescent="0.25">
      <c r="A55" s="57" t="s">
        <v>42</v>
      </c>
      <c r="B55" s="66">
        <v>42426</v>
      </c>
      <c r="C55" s="81" t="s">
        <v>101</v>
      </c>
      <c r="D55" s="60" t="s">
        <v>80</v>
      </c>
      <c r="E55" s="61" t="s">
        <v>7</v>
      </c>
      <c r="F55" s="65">
        <v>2000</v>
      </c>
      <c r="G55" s="54">
        <f t="shared" si="0"/>
        <v>3.4100492879430613</v>
      </c>
      <c r="H55" s="67" t="s">
        <v>98</v>
      </c>
      <c r="I55" s="68" t="s">
        <v>44</v>
      </c>
      <c r="J55" s="46" t="s">
        <v>45</v>
      </c>
      <c r="K55" s="47" t="s">
        <v>46</v>
      </c>
      <c r="L55" s="48">
        <v>586.5017866666667</v>
      </c>
    </row>
    <row r="56" spans="1:12" ht="15.75" x14ac:dyDescent="0.25">
      <c r="A56" s="57" t="s">
        <v>42</v>
      </c>
      <c r="B56" s="66">
        <v>42426</v>
      </c>
      <c r="C56" s="81" t="s">
        <v>102</v>
      </c>
      <c r="D56" s="60" t="s">
        <v>80</v>
      </c>
      <c r="E56" s="61" t="s">
        <v>7</v>
      </c>
      <c r="F56" s="65">
        <v>2400</v>
      </c>
      <c r="G56" s="54">
        <f t="shared" si="0"/>
        <v>4.0920591455316737</v>
      </c>
      <c r="H56" s="67" t="s">
        <v>98</v>
      </c>
      <c r="I56" s="68" t="s">
        <v>44</v>
      </c>
      <c r="J56" s="46" t="s">
        <v>45</v>
      </c>
      <c r="K56" s="47" t="s">
        <v>46</v>
      </c>
      <c r="L56" s="48">
        <v>586.5017866666667</v>
      </c>
    </row>
    <row r="57" spans="1:12" ht="15.75" x14ac:dyDescent="0.25">
      <c r="A57" s="57" t="s">
        <v>42</v>
      </c>
      <c r="B57" s="66">
        <v>42426</v>
      </c>
      <c r="C57" s="81" t="s">
        <v>103</v>
      </c>
      <c r="D57" s="60" t="s">
        <v>80</v>
      </c>
      <c r="E57" s="61" t="s">
        <v>7</v>
      </c>
      <c r="F57" s="65">
        <v>500</v>
      </c>
      <c r="G57" s="54">
        <f t="shared" si="0"/>
        <v>0.85251232198576532</v>
      </c>
      <c r="H57" s="67" t="s">
        <v>98</v>
      </c>
      <c r="I57" s="68" t="s">
        <v>44</v>
      </c>
      <c r="J57" s="46" t="s">
        <v>45</v>
      </c>
      <c r="K57" s="47" t="s">
        <v>46</v>
      </c>
      <c r="L57" s="48">
        <v>586.5017866666667</v>
      </c>
    </row>
    <row r="58" spans="1:12" ht="15.75" x14ac:dyDescent="0.25">
      <c r="A58" s="57" t="s">
        <v>42</v>
      </c>
      <c r="B58" s="66">
        <v>42426</v>
      </c>
      <c r="C58" s="81" t="s">
        <v>104</v>
      </c>
      <c r="D58" s="60" t="s">
        <v>80</v>
      </c>
      <c r="E58" s="61" t="s">
        <v>7</v>
      </c>
      <c r="F58" s="65">
        <v>2500</v>
      </c>
      <c r="G58" s="54">
        <f t="shared" si="0"/>
        <v>4.2625616099288264</v>
      </c>
      <c r="H58" s="70" t="s">
        <v>105</v>
      </c>
      <c r="I58" s="68" t="s">
        <v>44</v>
      </c>
      <c r="J58" s="46" t="s">
        <v>45</v>
      </c>
      <c r="K58" s="47" t="s">
        <v>46</v>
      </c>
      <c r="L58" s="48">
        <v>586.5017866666667</v>
      </c>
    </row>
    <row r="59" spans="1:12" ht="15.75" x14ac:dyDescent="0.25">
      <c r="A59" s="57" t="s">
        <v>42</v>
      </c>
      <c r="B59" s="66">
        <v>42426</v>
      </c>
      <c r="C59" s="81" t="s">
        <v>106</v>
      </c>
      <c r="D59" s="60" t="s">
        <v>80</v>
      </c>
      <c r="E59" s="61" t="s">
        <v>7</v>
      </c>
      <c r="F59" s="65">
        <v>2000</v>
      </c>
      <c r="G59" s="54">
        <f t="shared" si="0"/>
        <v>3.4100492879430613</v>
      </c>
      <c r="H59" s="70" t="s">
        <v>105</v>
      </c>
      <c r="I59" s="68" t="s">
        <v>44</v>
      </c>
      <c r="J59" s="46" t="s">
        <v>45</v>
      </c>
      <c r="K59" s="47" t="s">
        <v>46</v>
      </c>
      <c r="L59" s="48">
        <v>586.5017866666667</v>
      </c>
    </row>
    <row r="60" spans="1:12" ht="15.75" x14ac:dyDescent="0.25">
      <c r="A60" s="57" t="s">
        <v>42</v>
      </c>
      <c r="B60" s="66">
        <v>42426</v>
      </c>
      <c r="C60" s="81" t="s">
        <v>107</v>
      </c>
      <c r="D60" s="60" t="s">
        <v>80</v>
      </c>
      <c r="E60" s="61" t="s">
        <v>7</v>
      </c>
      <c r="F60" s="65">
        <v>1000</v>
      </c>
      <c r="G60" s="54">
        <f t="shared" si="0"/>
        <v>1.7050246439715306</v>
      </c>
      <c r="H60" s="70" t="s">
        <v>105</v>
      </c>
      <c r="I60" s="68" t="s">
        <v>44</v>
      </c>
      <c r="J60" s="46" t="s">
        <v>45</v>
      </c>
      <c r="K60" s="47" t="s">
        <v>46</v>
      </c>
      <c r="L60" s="48">
        <v>586.5017866666667</v>
      </c>
    </row>
    <row r="61" spans="1:12" ht="15.75" x14ac:dyDescent="0.25">
      <c r="A61" s="57" t="s">
        <v>42</v>
      </c>
      <c r="B61" s="66">
        <v>42426</v>
      </c>
      <c r="C61" s="81" t="s">
        <v>108</v>
      </c>
      <c r="D61" s="60" t="s">
        <v>80</v>
      </c>
      <c r="E61" s="61" t="s">
        <v>7</v>
      </c>
      <c r="F61" s="65">
        <v>300</v>
      </c>
      <c r="G61" s="54">
        <f t="shared" si="0"/>
        <v>0.51150739319145921</v>
      </c>
      <c r="H61" s="70" t="s">
        <v>105</v>
      </c>
      <c r="I61" s="68" t="s">
        <v>44</v>
      </c>
      <c r="J61" s="46" t="s">
        <v>45</v>
      </c>
      <c r="K61" s="47" t="s">
        <v>46</v>
      </c>
      <c r="L61" s="48">
        <v>586.5017866666667</v>
      </c>
    </row>
    <row r="62" spans="1:12" ht="15.75" x14ac:dyDescent="0.25">
      <c r="A62" s="57" t="s">
        <v>42</v>
      </c>
      <c r="B62" s="66">
        <v>42426</v>
      </c>
      <c r="C62" s="81" t="s">
        <v>41</v>
      </c>
      <c r="D62" s="60" t="s">
        <v>8</v>
      </c>
      <c r="E62" s="61" t="s">
        <v>6</v>
      </c>
      <c r="F62" s="65">
        <v>300000</v>
      </c>
      <c r="G62" s="54">
        <f t="shared" si="0"/>
        <v>511.50739319145919</v>
      </c>
      <c r="H62" s="70" t="s">
        <v>51</v>
      </c>
      <c r="I62" s="68" t="s">
        <v>44</v>
      </c>
      <c r="J62" s="46" t="s">
        <v>45</v>
      </c>
      <c r="K62" s="47" t="s">
        <v>46</v>
      </c>
      <c r="L62" s="48">
        <v>586.5017866666667</v>
      </c>
    </row>
    <row r="63" spans="1:12" ht="15.75" x14ac:dyDescent="0.25">
      <c r="A63" s="57" t="s">
        <v>42</v>
      </c>
      <c r="B63" s="66">
        <v>42426</v>
      </c>
      <c r="C63" s="81" t="s">
        <v>109</v>
      </c>
      <c r="D63" s="60" t="s">
        <v>47</v>
      </c>
      <c r="E63" s="61" t="s">
        <v>6</v>
      </c>
      <c r="F63" s="65">
        <v>10000</v>
      </c>
      <c r="G63" s="54">
        <f t="shared" si="0"/>
        <v>17.050246439715306</v>
      </c>
      <c r="H63" s="70" t="s">
        <v>110</v>
      </c>
      <c r="I63" s="68" t="s">
        <v>44</v>
      </c>
      <c r="J63" s="46" t="s">
        <v>45</v>
      </c>
      <c r="K63" s="47" t="s">
        <v>46</v>
      </c>
      <c r="L63" s="48">
        <v>586.5017866666667</v>
      </c>
    </row>
    <row r="64" spans="1:12" ht="15.75" x14ac:dyDescent="0.25">
      <c r="A64" s="57" t="s">
        <v>42</v>
      </c>
      <c r="B64" s="66">
        <v>42426</v>
      </c>
      <c r="C64" s="81" t="s">
        <v>49</v>
      </c>
      <c r="D64" s="60" t="s">
        <v>50</v>
      </c>
      <c r="E64" s="61" t="s">
        <v>6</v>
      </c>
      <c r="F64" s="65">
        <v>1500</v>
      </c>
      <c r="G64" s="54">
        <f t="shared" si="0"/>
        <v>2.5575369659572957</v>
      </c>
      <c r="H64" s="70" t="s">
        <v>51</v>
      </c>
      <c r="I64" s="68" t="s">
        <v>44</v>
      </c>
      <c r="J64" s="46" t="s">
        <v>45</v>
      </c>
      <c r="K64" s="47" t="s">
        <v>46</v>
      </c>
      <c r="L64" s="48">
        <v>586.5017866666667</v>
      </c>
    </row>
    <row r="65" spans="1:12" ht="15.75" x14ac:dyDescent="0.25">
      <c r="A65" s="57" t="s">
        <v>42</v>
      </c>
      <c r="B65" s="66">
        <v>42427</v>
      </c>
      <c r="C65" s="81" t="s">
        <v>49</v>
      </c>
      <c r="D65" s="60" t="s">
        <v>50</v>
      </c>
      <c r="E65" s="61" t="s">
        <v>6</v>
      </c>
      <c r="F65" s="65">
        <v>800</v>
      </c>
      <c r="G65" s="54">
        <f t="shared" si="0"/>
        <v>1.3640197151772244</v>
      </c>
      <c r="H65" s="70" t="s">
        <v>51</v>
      </c>
      <c r="I65" s="68" t="s">
        <v>44</v>
      </c>
      <c r="J65" s="46" t="s">
        <v>45</v>
      </c>
      <c r="K65" s="47" t="s">
        <v>46</v>
      </c>
      <c r="L65" s="48">
        <v>586.5017866666667</v>
      </c>
    </row>
    <row r="66" spans="1:12" ht="15.75" x14ac:dyDescent="0.25">
      <c r="A66" s="57" t="s">
        <v>42</v>
      </c>
      <c r="B66" s="66">
        <v>42428</v>
      </c>
      <c r="C66" s="81" t="s">
        <v>49</v>
      </c>
      <c r="D66" s="60" t="s">
        <v>50</v>
      </c>
      <c r="E66" s="61" t="s">
        <v>6</v>
      </c>
      <c r="F66" s="65">
        <v>800</v>
      </c>
      <c r="G66" s="54">
        <f t="shared" ref="G66" si="1">F66/L66</f>
        <v>1.3640197151772244</v>
      </c>
      <c r="H66" s="70" t="s">
        <v>51</v>
      </c>
      <c r="I66" s="68" t="s">
        <v>44</v>
      </c>
      <c r="J66" s="46" t="s">
        <v>45</v>
      </c>
      <c r="K66" s="47" t="s">
        <v>46</v>
      </c>
      <c r="L66" s="48">
        <v>586.5017866666667</v>
      </c>
    </row>
    <row r="67" spans="1:12" ht="15.75" x14ac:dyDescent="0.25">
      <c r="A67" s="57"/>
      <c r="B67" s="58"/>
      <c r="C67" s="81"/>
      <c r="D67" s="60"/>
      <c r="E67" s="61"/>
      <c r="F67" s="62"/>
      <c r="G67" s="54"/>
      <c r="H67" s="82"/>
      <c r="I67" s="68"/>
      <c r="J67" s="46"/>
      <c r="K67" s="47"/>
      <c r="L67" s="48"/>
    </row>
    <row r="68" spans="1:12" ht="15.75" x14ac:dyDescent="0.25">
      <c r="A68" s="57"/>
      <c r="B68" s="58"/>
      <c r="C68" s="81"/>
      <c r="D68" s="60"/>
      <c r="E68" s="61"/>
      <c r="F68" s="65"/>
      <c r="G68" s="54"/>
      <c r="H68" s="82"/>
      <c r="I68" s="68"/>
      <c r="J68" s="46"/>
      <c r="K68" s="47"/>
      <c r="L68" s="48"/>
    </row>
    <row r="69" spans="1:12" ht="15.75" x14ac:dyDescent="0.25">
      <c r="A69" s="57"/>
      <c r="B69" s="66"/>
      <c r="C69" s="81"/>
      <c r="D69" s="60"/>
      <c r="E69" s="61"/>
      <c r="F69" s="62"/>
      <c r="G69" s="54"/>
      <c r="H69" s="82"/>
      <c r="I69" s="68"/>
      <c r="J69" s="46"/>
      <c r="K69" s="47"/>
      <c r="L69" s="48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Jan - Feb 2020</vt:lpstr>
      <vt:lpstr>Donors summary</vt:lpstr>
      <vt:lpstr>Data Analysis February 2020</vt:lpstr>
      <vt:lpstr>Data February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Network Investigator</cp:lastModifiedBy>
  <cp:lastPrinted>2017-10-31T15:39:59Z</cp:lastPrinted>
  <dcterms:created xsi:type="dcterms:W3CDTF">2015-05-20T10:00:04Z</dcterms:created>
  <dcterms:modified xsi:type="dcterms:W3CDTF">2020-04-20T09:54:22Z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