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showPivotChartFilter="1"/>
  <mc:AlternateContent xmlns:mc="http://schemas.openxmlformats.org/markup-compatibility/2006">
    <mc:Choice Requires="x15">
      <x15ac:absPath xmlns:x15ac="http://schemas.microsoft.com/office/spreadsheetml/2010/11/ac" url="C:\Users\Network Investigator\Desktop\AC Works\Documents\Office 2020\AC Financial Reports 2020\"/>
    </mc:Choice>
  </mc:AlternateContent>
  <bookViews>
    <workbookView xWindow="0" yWindow="0" windowWidth="20490" windowHeight="7620" tabRatio="851" activeTab="2"/>
  </bookViews>
  <sheets>
    <sheet name="Data Analysis January 2020" sheetId="28" r:id="rId1"/>
    <sheet name="Data January 2019" sheetId="24" r:id="rId2"/>
    <sheet name="Donors summary" sheetId="15" r:id="rId3"/>
  </sheets>
  <definedNames>
    <definedName name="_xlnm._FilterDatabase" localSheetId="1" hidden="1">'Data January 2019'!$A$2:$L$22</definedName>
  </definedNames>
  <calcPr calcId="162913" concurrentCalc="0"/>
  <pivotCaches>
    <pivotCache cacheId="0" r:id="rId4"/>
    <pivotCache cacheId="6" r:id="rId5"/>
  </pivotCaches>
</workbook>
</file>

<file path=xl/calcChain.xml><?xml version="1.0" encoding="utf-8"?>
<calcChain xmlns="http://schemas.openxmlformats.org/spreadsheetml/2006/main">
  <c r="G23" i="24" l="1"/>
  <c r="G24" i="24"/>
  <c r="G25" i="24"/>
  <c r="G26" i="24"/>
  <c r="G27" i="24"/>
  <c r="G28" i="24"/>
  <c r="G29" i="24"/>
  <c r="G30" i="24"/>
  <c r="G31" i="24"/>
  <c r="G32" i="24"/>
  <c r="G33" i="24"/>
  <c r="G34" i="24"/>
  <c r="C20" i="15"/>
  <c r="G21" i="15"/>
  <c r="I21" i="15"/>
  <c r="G22" i="15"/>
  <c r="I22" i="15"/>
  <c r="H21" i="15"/>
  <c r="H22" i="15"/>
  <c r="E20" i="15"/>
  <c r="G20" i="15"/>
  <c r="I20" i="15"/>
  <c r="D20" i="15"/>
  <c r="F20" i="15"/>
  <c r="H20" i="15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</calcChain>
</file>

<file path=xl/sharedStrings.xml><?xml version="1.0" encoding="utf-8"?>
<sst xmlns="http://schemas.openxmlformats.org/spreadsheetml/2006/main" count="300" uniqueCount="49">
  <si>
    <t>Departments</t>
  </si>
  <si>
    <t>Type of Expenses</t>
  </si>
  <si>
    <t>Used FCFA</t>
  </si>
  <si>
    <t>Users</t>
  </si>
  <si>
    <t>Date</t>
  </si>
  <si>
    <t>Receipt no.</t>
  </si>
  <si>
    <t>Personnel</t>
  </si>
  <si>
    <t>Details</t>
  </si>
  <si>
    <t>Project</t>
  </si>
  <si>
    <t>Month</t>
  </si>
  <si>
    <t>Donors</t>
  </si>
  <si>
    <t>Somme de Used FCFA</t>
  </si>
  <si>
    <t>Opening Balance FCFA</t>
  </si>
  <si>
    <t xml:space="preserve">Opening Balance US $   </t>
  </si>
  <si>
    <t>Donated FCFA</t>
  </si>
  <si>
    <t xml:space="preserve">Donated US $   </t>
  </si>
  <si>
    <t>Used in FCFA</t>
  </si>
  <si>
    <t xml:space="preserve">Used in US $ </t>
  </si>
  <si>
    <t>Balance in FCFA</t>
  </si>
  <si>
    <t xml:space="preserve">Balance in US $  </t>
  </si>
  <si>
    <t>Neu Foundation</t>
  </si>
  <si>
    <t xml:space="preserve">Used US $ </t>
  </si>
  <si>
    <t>Total général</t>
  </si>
  <si>
    <t>Étiquettes de lignes</t>
  </si>
  <si>
    <t>Étiquettes de colonnes</t>
  </si>
  <si>
    <t xml:space="preserve">US $ </t>
  </si>
  <si>
    <t>(vide)</t>
  </si>
  <si>
    <t>Bonus</t>
  </si>
  <si>
    <t>Elvira</t>
  </si>
  <si>
    <t>AC-Cameroon</t>
  </si>
  <si>
    <t>NEU Foundation</t>
  </si>
  <si>
    <t>Local transport</t>
  </si>
  <si>
    <t>Transport</t>
  </si>
  <si>
    <t>elv-r</t>
  </si>
  <si>
    <t>January</t>
  </si>
  <si>
    <t>Row Labels</t>
  </si>
  <si>
    <t>Grand Total</t>
  </si>
  <si>
    <t>Column Labels</t>
  </si>
  <si>
    <t>Sum of Used FCFA</t>
  </si>
  <si>
    <t>Donors 2018</t>
  </si>
  <si>
    <t>Phone</t>
  </si>
  <si>
    <t>Telephone</t>
  </si>
  <si>
    <t>Hotline</t>
  </si>
  <si>
    <t>Management</t>
  </si>
  <si>
    <t>domain privacy update</t>
  </si>
  <si>
    <t>Office material</t>
  </si>
  <si>
    <t>Office</t>
  </si>
  <si>
    <t>post office rentals</t>
  </si>
  <si>
    <t>January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</si>
</sst>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9]mmmmm;@"/>
    <numFmt numFmtId="165" formatCode="&quot;$&quot;#,##0;[Red]&quot;$&quot;#,##0"/>
    <numFmt numFmtId="166" formatCode="#,##0;[Red]#,##0"/>
    <numFmt numFmtId="167" formatCode="d/m/yyyy"/>
    <numFmt numFmtId="168" formatCode="[$-409]mmmm\-yy;@"/>
    <numFmt numFmtId="169" formatCode="&quot;$&quot;#,##0"/>
  </numFmts>
  <fonts count="21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0"/>
      <color indexed="8"/>
      <name val="Times New Roman"/>
      <family val="1"/>
    </font>
    <font>
      <sz val="8"/>
      <color indexed="8"/>
      <name val="Verdana"/>
      <family val="2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color indexed="8"/>
      <name val="Verdana"/>
      <family val="2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  <charset val="238"/>
    </font>
    <font>
      <b/>
      <sz val="12"/>
      <color indexed="8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C4D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51515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08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49" fontId="6" fillId="0" borderId="5" xfId="0" applyNumberFormat="1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165" fontId="6" fillId="0" borderId="0" xfId="0" applyNumberFormat="1" applyFont="1" applyBorder="1" applyAlignment="1">
      <alignment vertical="center" wrapText="1"/>
    </xf>
    <xf numFmtId="166" fontId="10" fillId="0" borderId="0" xfId="0" applyNumberFormat="1" applyFont="1" applyBorder="1" applyAlignment="1">
      <alignment vertical="top" wrapText="1"/>
    </xf>
    <xf numFmtId="0" fontId="4" fillId="5" borderId="0" xfId="0" applyNumberFormat="1" applyFont="1" applyFill="1" applyBorder="1" applyAlignment="1">
      <alignment vertical="center"/>
    </xf>
    <xf numFmtId="3" fontId="6" fillId="0" borderId="5" xfId="0" applyNumberFormat="1" applyFont="1" applyBorder="1" applyAlignment="1">
      <alignment vertical="center" wrapText="1"/>
    </xf>
    <xf numFmtId="3" fontId="9" fillId="0" borderId="0" xfId="0" applyNumberFormat="1" applyFont="1" applyAlignment="1">
      <alignment vertical="top" wrapText="1"/>
    </xf>
    <xf numFmtId="169" fontId="5" fillId="2" borderId="5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top" wrapText="1"/>
    </xf>
    <xf numFmtId="3" fontId="10" fillId="0" borderId="7" xfId="0" applyNumberFormat="1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7" fillId="0" borderId="8" xfId="0" pivotButton="1" applyFont="1" applyBorder="1" applyAlignment="1">
      <alignment vertical="top" wrapText="1"/>
    </xf>
    <xf numFmtId="3" fontId="7" fillId="0" borderId="8" xfId="0" applyNumberFormat="1" applyFont="1" applyBorder="1" applyAlignment="1">
      <alignment vertical="top" wrapText="1"/>
    </xf>
    <xf numFmtId="0" fontId="14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3" fontId="7" fillId="0" borderId="11" xfId="0" applyNumberFormat="1" applyFont="1" applyBorder="1" applyAlignment="1">
      <alignment vertical="top" wrapText="1"/>
    </xf>
    <xf numFmtId="0" fontId="14" fillId="0" borderId="11" xfId="0" applyFont="1" applyBorder="1" applyAlignment="1">
      <alignment horizontal="left" vertical="top" wrapText="1"/>
    </xf>
    <xf numFmtId="3" fontId="14" fillId="0" borderId="10" xfId="0" applyNumberFormat="1" applyFont="1" applyBorder="1" applyAlignment="1">
      <alignment vertical="top" wrapText="1"/>
    </xf>
    <xf numFmtId="3" fontId="14" fillId="0" borderId="12" xfId="0" applyNumberFormat="1" applyFont="1" applyBorder="1" applyAlignment="1">
      <alignment vertical="top" wrapText="1"/>
    </xf>
    <xf numFmtId="0" fontId="12" fillId="7" borderId="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15" fillId="8" borderId="0" xfId="0" applyFont="1" applyFill="1" applyBorder="1" applyAlignment="1">
      <alignment vertical="top" wrapText="1"/>
    </xf>
    <xf numFmtId="1" fontId="16" fillId="0" borderId="9" xfId="0" applyNumberFormat="1" applyFont="1" applyFill="1" applyBorder="1" applyAlignment="1">
      <alignment horizontal="left"/>
    </xf>
    <xf numFmtId="0" fontId="4" fillId="9" borderId="9" xfId="0" applyNumberFormat="1" applyFont="1" applyFill="1" applyBorder="1" applyAlignment="1">
      <alignment horizontal="left" vertical="center"/>
    </xf>
    <xf numFmtId="3" fontId="17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 vertical="center"/>
    </xf>
    <xf numFmtId="1" fontId="15" fillId="0" borderId="14" xfId="0" applyNumberFormat="1" applyFont="1" applyFill="1" applyBorder="1" applyAlignment="1">
      <alignment horizontal="left"/>
    </xf>
    <xf numFmtId="1" fontId="15" fillId="0" borderId="9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left" vertical="center"/>
    </xf>
    <xf numFmtId="169" fontId="5" fillId="2" borderId="5" xfId="0" applyNumberFormat="1" applyFont="1" applyFill="1" applyBorder="1" applyAlignment="1">
      <alignment horizontal="left" vertical="center" wrapText="1"/>
    </xf>
    <xf numFmtId="169" fontId="15" fillId="9" borderId="9" xfId="0" applyNumberFormat="1" applyFont="1" applyFill="1" applyBorder="1" applyAlignment="1">
      <alignment horizontal="left"/>
    </xf>
    <xf numFmtId="169" fontId="4" fillId="5" borderId="0" xfId="0" applyNumberFormat="1" applyFont="1" applyFill="1" applyBorder="1" applyAlignment="1">
      <alignment horizontal="left" vertical="center"/>
    </xf>
    <xf numFmtId="3" fontId="0" fillId="0" borderId="9" xfId="0" applyNumberFormat="1" applyFont="1" applyBorder="1" applyAlignment="1">
      <alignment vertical="top" wrapText="1"/>
    </xf>
    <xf numFmtId="0" fontId="8" fillId="6" borderId="9" xfId="0" applyFont="1" applyFill="1" applyBorder="1" applyAlignment="1">
      <alignment horizontal="left" vertical="center" wrapText="1"/>
    </xf>
    <xf numFmtId="3" fontId="8" fillId="6" borderId="9" xfId="0" applyNumberFormat="1" applyFont="1" applyFill="1" applyBorder="1" applyAlignment="1">
      <alignment vertical="center" wrapText="1"/>
    </xf>
    <xf numFmtId="3" fontId="18" fillId="6" borderId="9" xfId="0" applyNumberFormat="1" applyFont="1" applyFill="1" applyBorder="1" applyAlignment="1">
      <alignment vertical="center" wrapText="1"/>
    </xf>
    <xf numFmtId="49" fontId="6" fillId="0" borderId="9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center" wrapText="1"/>
    </xf>
    <xf numFmtId="3" fontId="10" fillId="0" borderId="9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top" wrapText="1"/>
    </xf>
    <xf numFmtId="14" fontId="3" fillId="4" borderId="9" xfId="0" applyNumberFormat="1" applyFont="1" applyFill="1" applyBorder="1" applyAlignment="1">
      <alignment horizontal="left" vertical="top" wrapText="1"/>
    </xf>
    <xf numFmtId="1" fontId="19" fillId="0" borderId="16" xfId="0" applyNumberFormat="1" applyFont="1" applyBorder="1" applyAlignment="1">
      <alignment horizontal="left"/>
    </xf>
    <xf numFmtId="1" fontId="19" fillId="0" borderId="12" xfId="0" applyNumberFormat="1" applyFont="1" applyBorder="1" applyAlignment="1">
      <alignment horizontal="left"/>
    </xf>
    <xf numFmtId="1" fontId="19" fillId="0" borderId="12" xfId="0" applyNumberFormat="1" applyFont="1" applyBorder="1" applyAlignment="1">
      <alignment horizontal="left" wrapText="1"/>
    </xf>
    <xf numFmtId="3" fontId="19" fillId="5" borderId="12" xfId="0" applyNumberFormat="1" applyFont="1" applyFill="1" applyBorder="1" applyAlignment="1">
      <alignment horizontal="left" vertical="top" wrapText="1"/>
    </xf>
    <xf numFmtId="3" fontId="19" fillId="0" borderId="12" xfId="0" applyNumberFormat="1" applyFont="1" applyBorder="1" applyAlignment="1">
      <alignment horizontal="left" vertical="top" wrapText="1"/>
    </xf>
    <xf numFmtId="1" fontId="15" fillId="0" borderId="15" xfId="0" applyNumberFormat="1" applyFont="1" applyFill="1" applyBorder="1" applyAlignment="1">
      <alignment horizontal="left"/>
    </xf>
    <xf numFmtId="0" fontId="0" fillId="0" borderId="18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17" xfId="0" pivotButton="1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0" xfId="0" pivotButton="1" applyFont="1" applyBorder="1" applyAlignment="1">
      <alignment vertical="top" wrapText="1"/>
    </xf>
    <xf numFmtId="164" fontId="11" fillId="3" borderId="3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>
      <alignment horizontal="left" vertical="center"/>
    </xf>
    <xf numFmtId="3" fontId="11" fillId="3" borderId="4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center" vertical="center"/>
    </xf>
    <xf numFmtId="167" fontId="5" fillId="2" borderId="2" xfId="0" applyNumberFormat="1" applyFont="1" applyFill="1" applyBorder="1" applyAlignment="1">
      <alignment horizontal="left" vertical="center" wrapText="1"/>
    </xf>
    <xf numFmtId="167" fontId="3" fillId="4" borderId="9" xfId="0" applyNumberFormat="1" applyFont="1" applyFill="1" applyBorder="1" applyAlignment="1">
      <alignment horizontal="left" vertical="top" wrapText="1"/>
    </xf>
    <xf numFmtId="167" fontId="4" fillId="5" borderId="0" xfId="0" applyNumberFormat="1" applyFont="1" applyFill="1" applyBorder="1" applyAlignment="1">
      <alignment horizontal="left" vertical="center"/>
    </xf>
    <xf numFmtId="167" fontId="3" fillId="4" borderId="21" xfId="0" applyNumberFormat="1" applyFont="1" applyFill="1" applyBorder="1" applyAlignment="1">
      <alignment horizontal="left" vertical="top" wrapText="1"/>
    </xf>
    <xf numFmtId="1" fontId="19" fillId="0" borderId="22" xfId="0" applyNumberFormat="1" applyFont="1" applyBorder="1" applyAlignment="1">
      <alignment horizontal="left"/>
    </xf>
    <xf numFmtId="1" fontId="19" fillId="0" borderId="10" xfId="0" applyNumberFormat="1" applyFont="1" applyBorder="1" applyAlignment="1">
      <alignment horizontal="left"/>
    </xf>
    <xf numFmtId="1" fontId="19" fillId="0" borderId="10" xfId="0" applyNumberFormat="1" applyFont="1" applyBorder="1" applyAlignment="1">
      <alignment horizontal="left" wrapText="1"/>
    </xf>
    <xf numFmtId="3" fontId="19" fillId="0" borderId="10" xfId="0" applyNumberFormat="1" applyFont="1" applyBorder="1" applyAlignment="1">
      <alignment horizontal="left" vertical="top" wrapText="1"/>
    </xf>
    <xf numFmtId="169" fontId="15" fillId="9" borderId="21" xfId="0" applyNumberFormat="1" applyFont="1" applyFill="1" applyBorder="1" applyAlignment="1">
      <alignment horizontal="left"/>
    </xf>
    <xf numFmtId="1" fontId="15" fillId="0" borderId="21" xfId="0" applyNumberFormat="1" applyFont="1" applyFill="1" applyBorder="1" applyAlignment="1">
      <alignment horizontal="left"/>
    </xf>
    <xf numFmtId="0" fontId="4" fillId="9" borderId="21" xfId="0" applyNumberFormat="1" applyFont="1" applyFill="1" applyBorder="1" applyAlignment="1">
      <alignment horizontal="left" vertical="center"/>
    </xf>
    <xf numFmtId="3" fontId="17" fillId="0" borderId="21" xfId="0" applyNumberFormat="1" applyFont="1" applyFill="1" applyBorder="1" applyAlignment="1">
      <alignment horizontal="right"/>
    </xf>
    <xf numFmtId="2" fontId="4" fillId="0" borderId="21" xfId="0" applyNumberFormat="1" applyFont="1" applyFill="1" applyBorder="1" applyAlignment="1">
      <alignment horizontal="right" vertical="center"/>
    </xf>
    <xf numFmtId="0" fontId="4" fillId="10" borderId="9" xfId="0" applyNumberFormat="1" applyFont="1" applyFill="1" applyBorder="1" applyAlignment="1">
      <alignment vertical="center"/>
    </xf>
    <xf numFmtId="0" fontId="4" fillId="5" borderId="9" xfId="0" applyNumberFormat="1" applyFont="1" applyFill="1" applyBorder="1" applyAlignment="1">
      <alignment horizontal="left" vertical="center"/>
    </xf>
    <xf numFmtId="167" fontId="4" fillId="5" borderId="9" xfId="0" applyNumberFormat="1" applyFont="1" applyFill="1" applyBorder="1" applyAlignment="1">
      <alignment horizontal="left" vertical="center"/>
    </xf>
    <xf numFmtId="49" fontId="4" fillId="5" borderId="9" xfId="0" applyNumberFormat="1" applyFont="1" applyFill="1" applyBorder="1" applyAlignment="1">
      <alignment horizontal="left" vertical="center"/>
    </xf>
    <xf numFmtId="3" fontId="4" fillId="5" borderId="9" xfId="0" applyNumberFormat="1" applyFont="1" applyFill="1" applyBorder="1" applyAlignment="1">
      <alignment horizontal="left" vertical="center"/>
    </xf>
    <xf numFmtId="169" fontId="4" fillId="5" borderId="9" xfId="0" applyNumberFormat="1" applyFont="1" applyFill="1" applyBorder="1" applyAlignment="1">
      <alignment horizontal="left" vertical="center"/>
    </xf>
    <xf numFmtId="0" fontId="4" fillId="5" borderId="9" xfId="0" applyNumberFormat="1" applyFont="1" applyFill="1" applyBorder="1" applyAlignment="1">
      <alignment horizontal="left" vertical="center" wrapText="1"/>
    </xf>
    <xf numFmtId="0" fontId="4" fillId="5" borderId="9" xfId="0" applyNumberFormat="1" applyFont="1" applyFill="1" applyBorder="1" applyAlignment="1">
      <alignment horizontal="right" vertical="center"/>
    </xf>
    <xf numFmtId="0" fontId="4" fillId="5" borderId="9" xfId="0" applyNumberFormat="1" applyFont="1" applyFill="1" applyBorder="1" applyAlignment="1">
      <alignment vertical="center"/>
    </xf>
    <xf numFmtId="167" fontId="4" fillId="4" borderId="9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3" fontId="4" fillId="0" borderId="9" xfId="0" applyNumberFormat="1" applyFont="1" applyFill="1" applyBorder="1" applyAlignment="1">
      <alignment horizontal="left" vertical="center"/>
    </xf>
    <xf numFmtId="0" fontId="4" fillId="10" borderId="2" xfId="0" applyNumberFormat="1" applyFont="1" applyFill="1" applyBorder="1" applyAlignment="1">
      <alignment vertical="center"/>
    </xf>
    <xf numFmtId="0" fontId="4" fillId="5" borderId="2" xfId="0" applyNumberFormat="1" applyFont="1" applyFill="1" applyBorder="1" applyAlignment="1">
      <alignment vertical="center"/>
    </xf>
    <xf numFmtId="0" fontId="0" fillId="0" borderId="9" xfId="0" pivotButton="1" applyFont="1" applyBorder="1" applyAlignment="1">
      <alignment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left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42"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alignment wrapText="0" readingOrder="0"/>
    </dxf>
    <dxf>
      <numFmt numFmtId="3" formatCode="#,##0"/>
    </dxf>
    <dxf>
      <alignment wrapText="0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41"/>
      <tableStyleElement type="headerRow" dxfId="4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22</xdr:row>
      <xdr:rowOff>0</xdr:rowOff>
    </xdr:from>
    <xdr:to>
      <xdr:col>6</xdr:col>
      <xdr:colOff>4461</xdr:colOff>
      <xdr:row>23</xdr:row>
      <xdr:rowOff>28575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22</xdr:row>
      <xdr:rowOff>0</xdr:rowOff>
    </xdr:from>
    <xdr:to>
      <xdr:col>6</xdr:col>
      <xdr:colOff>4461</xdr:colOff>
      <xdr:row>23</xdr:row>
      <xdr:rowOff>28575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AC_Online_Financial%20Reports%202018\LAGA_Janvier_2018_Financial_Report_1.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DEUS" refreshedDate="41678.58909212963" createdVersion="4" refreshedVersion="4" minRefreshableVersion="3" recordCount="999">
  <cacheSource type="worksheet">
    <worksheetSource ref="A2:M1001" sheet="January-January 2018" r:id="rId2"/>
  </cacheSource>
  <cacheFields count="13">
    <cacheField name="Month" numFmtId="168">
      <sharedItems containsNonDate="0" containsString="0" containsBlank="1"/>
    </cacheField>
    <cacheField name="Date" numFmtId="167">
      <sharedItems containsNonDate="0" containsString="0" containsBlank="1"/>
    </cacheField>
    <cacheField name="Details" numFmtId="0">
      <sharedItems containsNonDate="0" containsString="0" containsBlank="1"/>
    </cacheField>
    <cacheField name="Type of Expenses" numFmtId="0">
      <sharedItems containsNonDate="0" containsString="0" containsBlank="1"/>
    </cacheField>
    <cacheField name="Departments" numFmtId="0">
      <sharedItems containsNonDate="0" containsBlank="1" count="10">
        <m/>
        <s v="Policy &amp; External Relations" u="1"/>
        <s v="Operations" u="1"/>
        <s v="Team Building" u="1"/>
        <s v="Media" u="1"/>
        <s v="Investigations" u="1"/>
        <s v="CCU" u="1"/>
        <s v="Management" u="1"/>
        <s v="Legal" u="1"/>
        <s v="Office" u="1"/>
      </sharedItems>
    </cacheField>
    <cacheField name="Used FCFA" numFmtId="3">
      <sharedItems containsNonDate="0" containsString="0" containsBlank="1"/>
    </cacheField>
    <cacheField name="Used US $ " numFmtId="0">
      <sharedItems containsNonDate="0" containsString="0" containsBlank="1"/>
    </cacheField>
    <cacheField name="Receipt no." numFmtId="0">
      <sharedItems containsNonDate="0" containsString="0" containsBlank="1"/>
    </cacheField>
    <cacheField name="Mission No" numFmtId="0">
      <sharedItems containsNonDate="0" containsString="0" containsBlank="1"/>
    </cacheField>
    <cacheField name="Users" numFmtId="0">
      <sharedItems containsNonDate="0" containsString="0" containsBlank="1"/>
    </cacheField>
    <cacheField name="Project" numFmtId="0">
      <sharedItems containsNonDate="0" containsString="0" containsBlank="1"/>
    </cacheField>
    <cacheField name="Donors" numFmtId="0">
      <sharedItems containsNonDate="0" containsBlank="1" count="10">
        <m/>
        <s v="USFWS" u="1"/>
        <s v="The Born Free Foundation" u="1"/>
        <s v="IPPL" u="1"/>
        <s v="Overbrook Foundation" u="1"/>
        <s v="Frances Franklin" u="1"/>
        <s v="REVOLUTION IN KINDNESS" u="1"/>
        <s v="AVAAZ" u="1"/>
        <s v="DUTCH GORILLA Foundation" u="1"/>
        <s v="Pro Wildlife" u="1"/>
      </sharedItems>
    </cacheField>
    <cacheField name="US $ rate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etwork Investigator" refreshedDate="42430.529356018516" createdVersion="6" refreshedVersion="6" minRefreshableVersion="3" recordCount="14582">
  <cacheSource type="worksheet">
    <worksheetSource ref="A2:L1048576" sheet="Data January 2019"/>
  </cacheSource>
  <cacheFields count="12">
    <cacheField name="Month" numFmtId="0">
      <sharedItems containsBlank="1"/>
    </cacheField>
    <cacheField name="Date" numFmtId="0">
      <sharedItems containsNonDate="0" containsDate="1" containsString="0" containsBlank="1" minDate="2020-01-06T00:00:00" maxDate="2020-02-01T00:00:00"/>
    </cacheField>
    <cacheField name="Details" numFmtId="0">
      <sharedItems containsBlank="1"/>
    </cacheField>
    <cacheField name="Type of Expenses" numFmtId="0">
      <sharedItems containsBlank="1" count="5">
        <s v="Telephone"/>
        <s v="Transport"/>
        <s v="Office material"/>
        <s v="Personnel"/>
        <m/>
      </sharedItems>
    </cacheField>
    <cacheField name="Departments" numFmtId="0">
      <sharedItems containsBlank="1" count="4">
        <s v="Hotline"/>
        <s v="Management"/>
        <s v="Office"/>
        <m/>
      </sharedItems>
    </cacheField>
    <cacheField name="Used FCFA" numFmtId="3">
      <sharedItems containsString="0" containsBlank="1" containsNumber="1" minValue="800" maxValue="300000"/>
    </cacheField>
    <cacheField name="Used US $ " numFmtId="0">
      <sharedItems containsString="0" containsBlank="1" containsNumber="1" minValue="1.3640197151772244" maxValue="511.50739319145919"/>
    </cacheField>
    <cacheField name="Receipt no." numFmtId="0">
      <sharedItems containsBlank="1"/>
    </cacheField>
    <cacheField name="Users" numFmtId="0">
      <sharedItems containsBlank="1"/>
    </cacheField>
    <cacheField name="Project" numFmtId="0">
      <sharedItems containsBlank="1"/>
    </cacheField>
    <cacheField name="Donors" numFmtId="0">
      <sharedItems containsBlank="1" count="2">
        <s v="NEU Foundation"/>
        <m/>
      </sharedItems>
    </cacheField>
    <cacheField name="US $ " numFmtId="0">
      <sharedItems containsString="0" containsBlank="1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"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582">
  <r>
    <s v="January"/>
    <d v="2020-01-06T00:00:00"/>
    <s v="Phone"/>
    <x v="0"/>
    <x v="0"/>
    <n v="10000"/>
    <n v="17.050246439715306"/>
    <s v="elv-r"/>
    <s v="Elvira"/>
    <s v="AC-Cameroon"/>
    <x v="0"/>
    <n v="586.5017866666667"/>
  </r>
  <r>
    <s v="January"/>
    <d v="2020-01-06T00:00:00"/>
    <s v="Phone"/>
    <x v="0"/>
    <x v="1"/>
    <n v="5000"/>
    <n v="8.5251232198576528"/>
    <s v="elv-r"/>
    <s v="Elvira"/>
    <s v="AC-Cameroon"/>
    <x v="0"/>
    <n v="586.5017866666667"/>
  </r>
  <r>
    <s v="January"/>
    <d v="2020-01-09T00:00:00"/>
    <s v="Phone"/>
    <x v="0"/>
    <x v="1"/>
    <n v="5000"/>
    <n v="8.5251232198576528"/>
    <s v="elv-r"/>
    <s v="Elvira"/>
    <s v="AC-Cameroon"/>
    <x v="0"/>
    <n v="586.5017866666667"/>
  </r>
  <r>
    <s v="January"/>
    <d v="2020-01-13T00:00:00"/>
    <s v="Phone"/>
    <x v="0"/>
    <x v="0"/>
    <n v="2500"/>
    <n v="4.2625616099288264"/>
    <s v="elv-r"/>
    <s v="Elvira"/>
    <s v="AC-Cameroon"/>
    <x v="0"/>
    <n v="586.5017866666667"/>
  </r>
  <r>
    <s v="January"/>
    <d v="2020-01-13T00:00:00"/>
    <s v="Phone"/>
    <x v="0"/>
    <x v="0"/>
    <n v="2500"/>
    <n v="4.2625616099288264"/>
    <s v="elv-r"/>
    <s v="Elvira"/>
    <s v="AC-Cameroon"/>
    <x v="0"/>
    <n v="586.5017866666667"/>
  </r>
  <r>
    <s v="January"/>
    <d v="2020-01-13T00:00:00"/>
    <s v="Phone"/>
    <x v="0"/>
    <x v="1"/>
    <n v="5000"/>
    <n v="8.5251232198576528"/>
    <s v="elv-r"/>
    <s v="Elvira"/>
    <s v="AC-Cameroon"/>
    <x v="0"/>
    <n v="586.5017866666667"/>
  </r>
  <r>
    <s v="January"/>
    <d v="2020-01-20T00:00:00"/>
    <s v="Phone"/>
    <x v="0"/>
    <x v="0"/>
    <n v="5000"/>
    <n v="8.5251232198576528"/>
    <s v="elv-r"/>
    <s v="Elvira"/>
    <s v="AC-Cameroon"/>
    <x v="0"/>
    <n v="586.5017866666667"/>
  </r>
  <r>
    <s v="January"/>
    <d v="2020-01-20T00:00:00"/>
    <s v="Phone"/>
    <x v="0"/>
    <x v="0"/>
    <n v="2500"/>
    <n v="4.2625616099288264"/>
    <s v="elv-r"/>
    <s v="Elvira"/>
    <s v="AC-Cameroon"/>
    <x v="0"/>
    <n v="586.5017866666667"/>
  </r>
  <r>
    <s v="January"/>
    <d v="2020-01-23T00:00:00"/>
    <s v="Phone"/>
    <x v="0"/>
    <x v="0"/>
    <n v="2500"/>
    <n v="4.2625616099288264"/>
    <s v="elv-r"/>
    <s v="Elvira"/>
    <s v="AC-Cameroon"/>
    <x v="0"/>
    <n v="586.5017866666667"/>
  </r>
  <r>
    <s v="January"/>
    <d v="2020-01-23T00:00:00"/>
    <s v="Phone"/>
    <x v="0"/>
    <x v="0"/>
    <n v="2500"/>
    <n v="4.2625616099288264"/>
    <s v="elv-r"/>
    <s v="Elvira"/>
    <s v="AC-Cameroon"/>
    <x v="0"/>
    <n v="586.5017866666667"/>
  </r>
  <r>
    <s v="January"/>
    <d v="2020-01-06T00:00:00"/>
    <s v="Local transport"/>
    <x v="1"/>
    <x v="1"/>
    <n v="800"/>
    <n v="1.3640197151772244"/>
    <s v="elv-r"/>
    <s v="Elvira"/>
    <s v="AC-Cameroon"/>
    <x v="0"/>
    <n v="586.5017866666667"/>
  </r>
  <r>
    <s v="January"/>
    <d v="2020-01-10T00:00:00"/>
    <s v="Local transport"/>
    <x v="1"/>
    <x v="1"/>
    <n v="1900"/>
    <n v="3.2395468235459082"/>
    <s v="elv-r"/>
    <s v="Elvira"/>
    <s v="AC-Cameroon"/>
    <x v="0"/>
    <n v="586.5017866666667"/>
  </r>
  <r>
    <s v="January"/>
    <d v="2020-01-13T00:00:00"/>
    <s v="Local transport"/>
    <x v="1"/>
    <x v="1"/>
    <n v="1200"/>
    <n v="2.0460295727658369"/>
    <s v="elv-r"/>
    <s v="Elvira"/>
    <s v="AC-Cameroon"/>
    <x v="0"/>
    <n v="586.5017866666667"/>
  </r>
  <r>
    <s v="January"/>
    <d v="2020-01-13T00:00:00"/>
    <s v="domain privacy update"/>
    <x v="2"/>
    <x v="2"/>
    <n v="7662.6"/>
    <n v="13.064921836896252"/>
    <s v="elv-r"/>
    <s v="Elvira"/>
    <s v="AC-Cameroon"/>
    <x v="0"/>
    <n v="586.5017866666667"/>
  </r>
  <r>
    <s v="January"/>
    <d v="2020-01-13T00:00:00"/>
    <s v="domain privacy update"/>
    <x v="2"/>
    <x v="2"/>
    <n v="7662.6"/>
    <n v="13.064921836896252"/>
    <s v="elv-r"/>
    <s v="Elvira"/>
    <s v="AC-Cameroon"/>
    <x v="0"/>
    <n v="586.5017866666667"/>
  </r>
  <r>
    <s v="January"/>
    <d v="2020-01-14T00:00:00"/>
    <s v="Local transport"/>
    <x v="1"/>
    <x v="1"/>
    <n v="800"/>
    <n v="1.3640197151772244"/>
    <s v="elv-r"/>
    <s v="Elvira"/>
    <s v="AC-Cameroon"/>
    <x v="0"/>
    <n v="586.5017866666667"/>
  </r>
  <r>
    <s v="January"/>
    <d v="2020-01-15T00:00:00"/>
    <s v="Local transport"/>
    <x v="1"/>
    <x v="1"/>
    <n v="800"/>
    <n v="1.3640197151772244"/>
    <s v="elv-r"/>
    <s v="Elvira"/>
    <s v="AC-Cameroon"/>
    <x v="0"/>
    <n v="586.5017866666667"/>
  </r>
  <r>
    <s v="January"/>
    <d v="2020-01-16T00:00:00"/>
    <s v="Local transport"/>
    <x v="1"/>
    <x v="1"/>
    <n v="1600"/>
    <n v="2.7280394303544488"/>
    <s v="elv-r"/>
    <s v="Elvira"/>
    <s v="AC-Cameroon"/>
    <x v="0"/>
    <n v="586.5017866666667"/>
  </r>
  <r>
    <s v="January"/>
    <d v="2020-01-17T00:00:00"/>
    <s v="Local transport"/>
    <x v="1"/>
    <x v="1"/>
    <n v="800"/>
    <n v="1.3640197151772244"/>
    <s v="elv-r"/>
    <s v="Elvira"/>
    <s v="AC-Cameroon"/>
    <x v="0"/>
    <n v="586.5017866666667"/>
  </r>
  <r>
    <s v="January"/>
    <d v="2020-01-18T00:00:00"/>
    <s v="Local transport"/>
    <x v="1"/>
    <x v="1"/>
    <n v="800"/>
    <n v="1.3640197151772244"/>
    <s v="elv-r"/>
    <s v="Elvira"/>
    <s v="AC-Cameroon"/>
    <x v="0"/>
    <n v="586.5017866666667"/>
  </r>
  <r>
    <s v="January"/>
    <d v="2020-01-20T00:00:00"/>
    <s v="Local transport"/>
    <x v="1"/>
    <x v="1"/>
    <n v="800"/>
    <n v="1.3640197151772244"/>
    <s v="elv-r"/>
    <s v="Elvira"/>
    <s v="AC-Cameroon"/>
    <x v="0"/>
    <n v="586.5017866666667"/>
  </r>
  <r>
    <s v="January"/>
    <d v="2020-01-21T00:00:00"/>
    <s v="Local transport"/>
    <x v="1"/>
    <x v="1"/>
    <n v="800"/>
    <n v="1.3640197151772244"/>
    <s v="elv-r"/>
    <s v="Elvira"/>
    <s v="AC-Cameroon"/>
    <x v="0"/>
    <n v="586.5017866666667"/>
  </r>
  <r>
    <s v="January"/>
    <d v="2020-01-22T00:00:00"/>
    <s v="Local transport"/>
    <x v="1"/>
    <x v="1"/>
    <n v="800"/>
    <n v="1.3640197151772244"/>
    <s v="elv-r"/>
    <s v="Elvira"/>
    <s v="AC-Cameroon"/>
    <x v="0"/>
    <n v="586.5017866666667"/>
  </r>
  <r>
    <s v="January"/>
    <d v="2020-01-23T00:00:00"/>
    <s v="post office rentals"/>
    <x v="1"/>
    <x v="2"/>
    <n v="30000"/>
    <n v="51.15073931914592"/>
    <s v="elv-r"/>
    <s v="Elvira"/>
    <s v="AC-Cameroon"/>
    <x v="0"/>
    <n v="586.5017866666667"/>
  </r>
  <r>
    <s v="January"/>
    <d v="2020-01-23T00:00:00"/>
    <s v="Local transport"/>
    <x v="1"/>
    <x v="1"/>
    <n v="1500"/>
    <n v="2.5575369659572957"/>
    <s v="elv-r"/>
    <s v="Elvira"/>
    <s v="AC-Cameroon"/>
    <x v="0"/>
    <n v="586.5017866666667"/>
  </r>
  <r>
    <s v="January"/>
    <d v="2020-01-24T00:00:00"/>
    <s v="Local transport"/>
    <x v="1"/>
    <x v="1"/>
    <n v="1300"/>
    <n v="2.21653203716299"/>
    <s v="elv-r"/>
    <s v="Elvira"/>
    <s v="AC-Cameroon"/>
    <x v="0"/>
    <n v="586.5017866666667"/>
  </r>
  <r>
    <s v="January"/>
    <d v="2020-01-27T00:00:00"/>
    <s v="Local transport"/>
    <x v="1"/>
    <x v="1"/>
    <n v="800"/>
    <n v="1.3640197151772244"/>
    <s v="elv-r"/>
    <s v="Elvira"/>
    <s v="AC-Cameroon"/>
    <x v="0"/>
    <n v="586.5017866666667"/>
  </r>
  <r>
    <s v="January"/>
    <d v="2020-01-28T00:00:00"/>
    <s v="Local transport"/>
    <x v="1"/>
    <x v="1"/>
    <n v="800"/>
    <n v="1.3640197151772244"/>
    <s v="elv-r"/>
    <s v="Elvira"/>
    <s v="AC-Cameroon"/>
    <x v="0"/>
    <n v="586.5017866666667"/>
  </r>
  <r>
    <s v="January"/>
    <d v="2020-01-29T00:00:00"/>
    <s v="Local transport"/>
    <x v="1"/>
    <x v="1"/>
    <n v="800"/>
    <n v="1.3640197151772244"/>
    <s v="elv-r"/>
    <s v="Elvira"/>
    <s v="AC-Cameroon"/>
    <x v="0"/>
    <n v="586.5017866666667"/>
  </r>
  <r>
    <s v="January"/>
    <d v="2020-01-30T00:00:00"/>
    <s v="Local transport"/>
    <x v="1"/>
    <x v="1"/>
    <n v="1400"/>
    <n v="2.3870345015601431"/>
    <s v="elv-r"/>
    <s v="Elvira"/>
    <s v="AC-Cameroon"/>
    <x v="0"/>
    <n v="586.5017866666667"/>
  </r>
  <r>
    <s v="January"/>
    <d v="2020-01-31T00:00:00"/>
    <s v="Local transport"/>
    <x v="1"/>
    <x v="1"/>
    <n v="1000"/>
    <n v="1.7050246439715306"/>
    <s v="elv-r"/>
    <s v="Elvira"/>
    <s v="AC-Cameroon"/>
    <x v="0"/>
    <n v="586.5017866666667"/>
  </r>
  <r>
    <s v="January"/>
    <d v="2020-01-31T00:00:00"/>
    <s v="Bonus"/>
    <x v="3"/>
    <x v="1"/>
    <n v="300000"/>
    <n v="511.50739319145919"/>
    <s v="elv-r"/>
    <s v="Elvira"/>
    <s v="AC-Cameroon"/>
    <x v="0"/>
    <n v="586.5017866666667"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8" firstHeaderRow="1" firstDataRow="2" firstDataCol="1" rowPageCount="1" colPageCount="1"/>
  <pivotFields count="12">
    <pivotField showAll="0"/>
    <pivotField showAll="0"/>
    <pivotField showAll="0"/>
    <pivotField axis="axisCol" showAll="0">
      <items count="6">
        <item x="2"/>
        <item x="3"/>
        <item x="0"/>
        <item x="1"/>
        <item x="4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10" hier="-1"/>
  </pageFields>
  <dataFields count="1">
    <dataField name="Sum of Used FCFA" fld="5" baseField="4" baseItem="0" numFmtId="3"/>
  </dataFields>
  <formats count="11">
    <format dxfId="23">
      <pivotArea outline="0" collapsedLevelsAreSubtotals="1" fieldPosition="0"/>
    </format>
    <format dxfId="24">
      <pivotArea field="4" type="button" dataOnly="0" labelOnly="1" outline="0" axis="axisRow" fieldPosition="0"/>
    </format>
    <format dxfId="25">
      <pivotArea dataOnly="0" labelOnly="1" fieldPosition="0">
        <references count="1">
          <reference field="4" count="0"/>
        </references>
      </pivotArea>
    </format>
    <format dxfId="26">
      <pivotArea dataOnly="0" labelOnly="1" grandRow="1" outline="0" fieldPosition="0"/>
    </format>
    <format dxfId="27">
      <pivotArea dataOnly="0" labelOnly="1" fieldPosition="0">
        <references count="1">
          <reference field="3" count="0"/>
        </references>
      </pivotArea>
    </format>
    <format dxfId="28">
      <pivotArea dataOnly="0" labelOnly="1" grandCol="1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3" count="4">
            <x v="0"/>
            <x v="1"/>
            <x v="2"/>
            <x v="3"/>
          </reference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4" count="3">
            <x v="0"/>
            <x v="1"/>
            <x v="2"/>
          </reference>
        </references>
      </pivotArea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C6" firstHeaderRow="1" firstDataRow="2" firstDataCol="1"/>
  <pivotFields count="13">
    <pivotField showAll="0"/>
    <pivotField showAll="0"/>
    <pivotField showAll="0"/>
    <pivotField showAll="0"/>
    <pivotField axis="axisCol" showAll="0">
      <items count="11">
        <item m="1" x="5"/>
        <item m="1" x="8"/>
        <item m="1" x="7"/>
        <item m="1" x="4"/>
        <item m="1" x="9"/>
        <item m="1" x="2"/>
        <item m="1" x="3"/>
        <item m="1" x="6"/>
        <item m="1" x="1"/>
        <item x="0"/>
        <item t="default"/>
      </items>
    </pivotField>
    <pivotField dataField="1" showAll="0"/>
    <pivotField showAll="0" defaultSubtotal="0"/>
    <pivotField showAll="0"/>
    <pivotField showAll="0" defaultSubtotal="0"/>
    <pivotField showAll="0"/>
    <pivotField showAll="0"/>
    <pivotField axis="axisRow" showAll="0" sortType="ascending">
      <items count="11">
        <item m="1" x="7"/>
        <item m="1" x="8"/>
        <item m="1" x="5"/>
        <item m="1" x="3"/>
        <item m="1" x="4"/>
        <item m="1" x="9"/>
        <item m="1" x="6"/>
        <item m="1" x="2"/>
        <item m="1" x="1"/>
        <item x="0"/>
        <item t="default"/>
      </items>
    </pivotField>
    <pivotField showAll="0" defaultSubtotal="0"/>
  </pivotFields>
  <rowFields count="1">
    <field x="11"/>
  </rowFields>
  <rowItems count="2">
    <i>
      <x v="9"/>
    </i>
    <i t="grand">
      <x/>
    </i>
  </rowItems>
  <colFields count="1">
    <field x="4"/>
  </colFields>
  <colItems count="2">
    <i>
      <x v="9"/>
    </i>
    <i t="grand">
      <x/>
    </i>
  </colItems>
  <dataFields count="1">
    <dataField name="Somme de Used FCFA" fld="5" baseField="9" baseItem="0" numFmtId="3"/>
  </dataFields>
  <formats count="11">
    <format dxfId="39">
      <pivotArea type="all" dataOnly="0" outline="0" fieldPosition="0"/>
    </format>
    <format dxfId="38">
      <pivotArea dataOnly="0" labelOnly="1" fieldPosition="0">
        <references count="1">
          <reference field="11" count="0"/>
        </references>
      </pivotArea>
    </format>
    <format dxfId="37">
      <pivotArea dataOnly="0" labelOnly="1" grandRow="1" outline="0" fieldPosition="0"/>
    </format>
    <format dxfId="36">
      <pivotArea grandCol="1" outline="0" collapsedLevelsAreSubtotals="1" fieldPosition="0"/>
    </format>
    <format dxfId="35">
      <pivotArea dataOnly="0" labelOnly="1" fieldPosition="0">
        <references count="1">
          <reference field="4" count="0"/>
        </references>
      </pivotArea>
    </format>
    <format dxfId="34">
      <pivotArea dataOnly="0" labelOnly="1" fieldPosition="0">
        <references count="1">
          <reference field="4" count="0"/>
        </references>
      </pivotArea>
    </format>
    <format dxfId="33">
      <pivotArea outline="0" collapsedLevelsAreSubtotals="1" fieldPosition="0">
        <references count="1">
          <reference field="4" count="6" selected="0">
            <x v="0"/>
            <x v="1"/>
            <x v="2"/>
            <x v="3"/>
            <x v="4"/>
            <x v="6"/>
          </reference>
        </references>
      </pivotArea>
    </format>
    <format dxfId="32">
      <pivotArea dataOnly="0" labelOnly="1" fieldPosition="0">
        <references count="1">
          <reference field="4" count="1">
            <x v="5"/>
          </reference>
        </references>
      </pivotArea>
    </format>
    <format dxfId="31">
      <pivotArea outline="0" collapsedLevelsAreSubtotals="1" fieldPosition="0"/>
    </format>
    <format dxfId="30">
      <pivotArea dataOnly="0" labelOnly="1" fieldPosition="0">
        <references count="1">
          <reference field="11" count="1">
            <x v="6"/>
          </reference>
        </references>
      </pivotArea>
    </format>
    <format dxfId="29">
      <pivotArea dataOnly="0" labelOnly="1" fieldPosition="0">
        <references count="1">
          <reference field="11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15" sqref="C15"/>
    </sheetView>
  </sheetViews>
  <sheetFormatPr defaultRowHeight="15" x14ac:dyDescent="0.2"/>
  <cols>
    <col min="1" max="1" width="13.19921875" customWidth="1"/>
    <col min="2" max="2" width="11.59765625" customWidth="1"/>
    <col min="3" max="3" width="10.296875" customWidth="1"/>
    <col min="4" max="4" width="11" customWidth="1"/>
    <col min="5" max="5" width="9.796875" customWidth="1"/>
    <col min="6" max="6" width="9.69921875" customWidth="1"/>
    <col min="7" max="7" width="5.69921875" customWidth="1"/>
  </cols>
  <sheetData>
    <row r="1" spans="1:6" ht="30" x14ac:dyDescent="0.2">
      <c r="A1" s="72" t="s">
        <v>10</v>
      </c>
      <c r="B1" s="71" t="s">
        <v>30</v>
      </c>
    </row>
    <row r="3" spans="1:6" ht="45" x14ac:dyDescent="0.2">
      <c r="A3" s="70" t="s">
        <v>38</v>
      </c>
      <c r="B3" s="70" t="s">
        <v>37</v>
      </c>
      <c r="C3" s="68"/>
      <c r="D3" s="68"/>
      <c r="E3" s="68"/>
      <c r="F3" s="69"/>
    </row>
    <row r="4" spans="1:6" ht="30" x14ac:dyDescent="0.2">
      <c r="A4" s="105" t="s">
        <v>35</v>
      </c>
      <c r="B4" s="106" t="s">
        <v>45</v>
      </c>
      <c r="C4" s="106" t="s">
        <v>6</v>
      </c>
      <c r="D4" s="106" t="s">
        <v>41</v>
      </c>
      <c r="E4" s="106" t="s">
        <v>32</v>
      </c>
      <c r="F4" s="106" t="s">
        <v>36</v>
      </c>
    </row>
    <row r="5" spans="1:6" x14ac:dyDescent="0.2">
      <c r="A5" s="107" t="s">
        <v>42</v>
      </c>
      <c r="B5" s="53"/>
      <c r="C5" s="53"/>
      <c r="D5" s="53">
        <v>27500</v>
      </c>
      <c r="E5" s="53"/>
      <c r="F5" s="53">
        <v>27500</v>
      </c>
    </row>
    <row r="6" spans="1:6" x14ac:dyDescent="0.2">
      <c r="A6" s="107" t="s">
        <v>43</v>
      </c>
      <c r="B6" s="53"/>
      <c r="C6" s="53">
        <v>300000</v>
      </c>
      <c r="D6" s="53">
        <v>15000</v>
      </c>
      <c r="E6" s="53">
        <v>18700</v>
      </c>
      <c r="F6" s="53">
        <v>333700</v>
      </c>
    </row>
    <row r="7" spans="1:6" x14ac:dyDescent="0.2">
      <c r="A7" s="107" t="s">
        <v>46</v>
      </c>
      <c r="B7" s="53">
        <v>15325.2</v>
      </c>
      <c r="C7" s="53"/>
      <c r="D7" s="53"/>
      <c r="E7" s="53">
        <v>30000</v>
      </c>
      <c r="F7" s="53">
        <v>45325.2</v>
      </c>
    </row>
    <row r="8" spans="1:6" x14ac:dyDescent="0.2">
      <c r="A8" s="107" t="s">
        <v>36</v>
      </c>
      <c r="B8" s="53">
        <v>15325.2</v>
      </c>
      <c r="C8" s="53">
        <v>300000</v>
      </c>
      <c r="D8" s="53">
        <v>42500</v>
      </c>
      <c r="E8" s="53">
        <v>48700</v>
      </c>
      <c r="F8" s="53">
        <v>406525.2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Q14583"/>
  <sheetViews>
    <sheetView showGridLines="0" topLeftCell="A2" zoomScaleNormal="100" workbookViewId="0">
      <selection activeCell="C19" sqref="C19"/>
    </sheetView>
  </sheetViews>
  <sheetFormatPr defaultColWidth="9" defaultRowHeight="15" customHeight="1" x14ac:dyDescent="0.2"/>
  <cols>
    <col min="1" max="1" width="9.5" style="27" bestFit="1" customWidth="1"/>
    <col min="2" max="2" width="9.19921875" style="80" customWidth="1"/>
    <col min="3" max="3" width="17" style="17" customWidth="1"/>
    <col min="4" max="4" width="14.19921875" style="17" customWidth="1"/>
    <col min="5" max="5" width="10.796875" style="17" customWidth="1"/>
    <col min="6" max="6" width="8.8984375" style="49" customWidth="1"/>
    <col min="7" max="7" width="8.3984375" style="52" customWidth="1"/>
    <col min="8" max="8" width="9.3984375" style="27" customWidth="1"/>
    <col min="9" max="9" width="9.296875" style="27" customWidth="1"/>
    <col min="10" max="10" width="11.69921875" style="27" bestFit="1" customWidth="1"/>
    <col min="11" max="11" width="12.19921875" style="19" customWidth="1"/>
    <col min="12" max="12" width="7.69921875" style="18" customWidth="1"/>
    <col min="13" max="16384" width="9" style="13"/>
  </cols>
  <sheetData>
    <row r="1" spans="1:12" s="20" customFormat="1" ht="21" customHeight="1" x14ac:dyDescent="0.2">
      <c r="A1" s="26"/>
      <c r="B1" s="73"/>
      <c r="C1" s="74"/>
      <c r="D1" s="74"/>
      <c r="E1" s="74"/>
      <c r="F1" s="75"/>
      <c r="G1" s="76"/>
      <c r="H1" s="74"/>
      <c r="I1" s="74"/>
      <c r="J1" s="74"/>
      <c r="K1" s="77"/>
      <c r="L1" s="39"/>
    </row>
    <row r="2" spans="1:12" s="2" customFormat="1" ht="30" customHeight="1" x14ac:dyDescent="0.2">
      <c r="A2" s="28" t="s">
        <v>9</v>
      </c>
      <c r="B2" s="78" t="s">
        <v>4</v>
      </c>
      <c r="C2" s="7" t="s">
        <v>7</v>
      </c>
      <c r="D2" s="7" t="s">
        <v>1</v>
      </c>
      <c r="E2" s="7" t="s">
        <v>0</v>
      </c>
      <c r="F2" s="48" t="s">
        <v>2</v>
      </c>
      <c r="G2" s="50" t="s">
        <v>21</v>
      </c>
      <c r="H2" s="16" t="s">
        <v>5</v>
      </c>
      <c r="I2" s="23" t="s">
        <v>3</v>
      </c>
      <c r="J2" s="1" t="s">
        <v>8</v>
      </c>
      <c r="K2" s="1" t="s">
        <v>10</v>
      </c>
      <c r="L2" s="9" t="s">
        <v>25</v>
      </c>
    </row>
    <row r="3" spans="1:12" s="40" customFormat="1" ht="15.75" customHeight="1" x14ac:dyDescent="0.25">
      <c r="A3" s="41" t="s">
        <v>34</v>
      </c>
      <c r="B3" s="61">
        <v>42374</v>
      </c>
      <c r="C3" s="62" t="s">
        <v>40</v>
      </c>
      <c r="D3" s="63" t="s">
        <v>41</v>
      </c>
      <c r="E3" s="64" t="s">
        <v>42</v>
      </c>
      <c r="F3" s="65">
        <v>10000</v>
      </c>
      <c r="G3" s="51">
        <f>F3/L3</f>
        <v>17.050246439715306</v>
      </c>
      <c r="H3" s="67" t="s">
        <v>33</v>
      </c>
      <c r="I3" s="46" t="s">
        <v>28</v>
      </c>
      <c r="J3" s="43" t="s">
        <v>29</v>
      </c>
      <c r="K3" s="44" t="s">
        <v>30</v>
      </c>
      <c r="L3" s="45">
        <v>586.5017866666667</v>
      </c>
    </row>
    <row r="4" spans="1:12" s="40" customFormat="1" ht="15.75" customHeight="1" x14ac:dyDescent="0.25">
      <c r="A4" s="41" t="s">
        <v>34</v>
      </c>
      <c r="B4" s="61">
        <v>42374</v>
      </c>
      <c r="C4" s="62" t="s">
        <v>40</v>
      </c>
      <c r="D4" s="63" t="s">
        <v>41</v>
      </c>
      <c r="E4" s="64" t="s">
        <v>43</v>
      </c>
      <c r="F4" s="65">
        <v>5000</v>
      </c>
      <c r="G4" s="51">
        <f t="shared" ref="G4:G34" si="0">F4/L4</f>
        <v>8.5251232198576528</v>
      </c>
      <c r="H4" s="67" t="s">
        <v>33</v>
      </c>
      <c r="I4" s="42" t="s">
        <v>28</v>
      </c>
      <c r="J4" s="43" t="s">
        <v>29</v>
      </c>
      <c r="K4" s="44" t="s">
        <v>30</v>
      </c>
      <c r="L4" s="45">
        <v>586.5017866666667</v>
      </c>
    </row>
    <row r="5" spans="1:12" s="40" customFormat="1" ht="15.75" customHeight="1" x14ac:dyDescent="0.25">
      <c r="A5" s="41" t="s">
        <v>34</v>
      </c>
      <c r="B5" s="61">
        <v>42377</v>
      </c>
      <c r="C5" s="62" t="s">
        <v>40</v>
      </c>
      <c r="D5" s="63" t="s">
        <v>41</v>
      </c>
      <c r="E5" s="64" t="s">
        <v>43</v>
      </c>
      <c r="F5" s="65">
        <v>5000</v>
      </c>
      <c r="G5" s="51">
        <f t="shared" si="0"/>
        <v>8.5251232198576528</v>
      </c>
      <c r="H5" s="67" t="s">
        <v>33</v>
      </c>
      <c r="I5" s="47" t="s">
        <v>28</v>
      </c>
      <c r="J5" s="43" t="s">
        <v>29</v>
      </c>
      <c r="K5" s="44" t="s">
        <v>30</v>
      </c>
      <c r="L5" s="45">
        <v>586.5017866666667</v>
      </c>
    </row>
    <row r="6" spans="1:12" s="40" customFormat="1" ht="15.75" customHeight="1" x14ac:dyDescent="0.25">
      <c r="A6" s="41" t="s">
        <v>34</v>
      </c>
      <c r="B6" s="61">
        <v>42381</v>
      </c>
      <c r="C6" s="62" t="s">
        <v>40</v>
      </c>
      <c r="D6" s="63" t="s">
        <v>41</v>
      </c>
      <c r="E6" s="64" t="s">
        <v>42</v>
      </c>
      <c r="F6" s="65">
        <v>2500</v>
      </c>
      <c r="G6" s="51">
        <f t="shared" si="0"/>
        <v>4.2625616099288264</v>
      </c>
      <c r="H6" s="67" t="s">
        <v>33</v>
      </c>
      <c r="I6" s="42" t="s">
        <v>28</v>
      </c>
      <c r="J6" s="43" t="s">
        <v>29</v>
      </c>
      <c r="K6" s="44" t="s">
        <v>30</v>
      </c>
      <c r="L6" s="45">
        <v>586.5017866666667</v>
      </c>
    </row>
    <row r="7" spans="1:12" s="40" customFormat="1" ht="15.75" customHeight="1" x14ac:dyDescent="0.25">
      <c r="A7" s="41" t="s">
        <v>34</v>
      </c>
      <c r="B7" s="61">
        <v>42381</v>
      </c>
      <c r="C7" s="62" t="s">
        <v>40</v>
      </c>
      <c r="D7" s="63" t="s">
        <v>41</v>
      </c>
      <c r="E7" s="64" t="s">
        <v>42</v>
      </c>
      <c r="F7" s="65">
        <v>2500</v>
      </c>
      <c r="G7" s="51">
        <f t="shared" si="0"/>
        <v>4.2625616099288264</v>
      </c>
      <c r="H7" s="67" t="s">
        <v>33</v>
      </c>
      <c r="I7" s="42" t="s">
        <v>28</v>
      </c>
      <c r="J7" s="43" t="s">
        <v>29</v>
      </c>
      <c r="K7" s="44" t="s">
        <v>30</v>
      </c>
      <c r="L7" s="45">
        <v>586.5017866666667</v>
      </c>
    </row>
    <row r="8" spans="1:12" s="40" customFormat="1" ht="15.75" customHeight="1" x14ac:dyDescent="0.25">
      <c r="A8" s="41" t="s">
        <v>34</v>
      </c>
      <c r="B8" s="61">
        <v>42381</v>
      </c>
      <c r="C8" s="62" t="s">
        <v>40</v>
      </c>
      <c r="D8" s="63" t="s">
        <v>41</v>
      </c>
      <c r="E8" s="64" t="s">
        <v>43</v>
      </c>
      <c r="F8" s="65">
        <v>5000</v>
      </c>
      <c r="G8" s="51">
        <f t="shared" si="0"/>
        <v>8.5251232198576528</v>
      </c>
      <c r="H8" s="67" t="s">
        <v>33</v>
      </c>
      <c r="I8" s="42" t="s">
        <v>28</v>
      </c>
      <c r="J8" s="43" t="s">
        <v>29</v>
      </c>
      <c r="K8" s="44" t="s">
        <v>30</v>
      </c>
      <c r="L8" s="45">
        <v>586.5017866666667</v>
      </c>
    </row>
    <row r="9" spans="1:12" s="40" customFormat="1" ht="15.75" customHeight="1" x14ac:dyDescent="0.25">
      <c r="A9" s="41" t="s">
        <v>34</v>
      </c>
      <c r="B9" s="61">
        <v>42388</v>
      </c>
      <c r="C9" s="62" t="s">
        <v>40</v>
      </c>
      <c r="D9" s="63" t="s">
        <v>41</v>
      </c>
      <c r="E9" s="64" t="s">
        <v>42</v>
      </c>
      <c r="F9" s="65">
        <v>5000</v>
      </c>
      <c r="G9" s="51">
        <f t="shared" si="0"/>
        <v>8.5251232198576528</v>
      </c>
      <c r="H9" s="67" t="s">
        <v>33</v>
      </c>
      <c r="I9" s="42" t="s">
        <v>28</v>
      </c>
      <c r="J9" s="43" t="s">
        <v>29</v>
      </c>
      <c r="K9" s="44" t="s">
        <v>30</v>
      </c>
      <c r="L9" s="45">
        <v>586.5017866666667</v>
      </c>
    </row>
    <row r="10" spans="1:12" s="40" customFormat="1" ht="15" customHeight="1" x14ac:dyDescent="0.25">
      <c r="A10" s="41" t="s">
        <v>34</v>
      </c>
      <c r="B10" s="61">
        <v>42388</v>
      </c>
      <c r="C10" s="62" t="s">
        <v>40</v>
      </c>
      <c r="D10" s="63" t="s">
        <v>41</v>
      </c>
      <c r="E10" s="64" t="s">
        <v>42</v>
      </c>
      <c r="F10" s="65">
        <v>2500</v>
      </c>
      <c r="G10" s="51">
        <f t="shared" si="0"/>
        <v>4.2625616099288264</v>
      </c>
      <c r="H10" s="67" t="s">
        <v>33</v>
      </c>
      <c r="I10" s="42" t="s">
        <v>28</v>
      </c>
      <c r="J10" s="43" t="s">
        <v>29</v>
      </c>
      <c r="K10" s="44" t="s">
        <v>30</v>
      </c>
      <c r="L10" s="45">
        <v>586.5017866666667</v>
      </c>
    </row>
    <row r="11" spans="1:12" s="40" customFormat="1" ht="15" customHeight="1" x14ac:dyDescent="0.25">
      <c r="A11" s="41" t="s">
        <v>34</v>
      </c>
      <c r="B11" s="61">
        <v>42391</v>
      </c>
      <c r="C11" s="62" t="s">
        <v>40</v>
      </c>
      <c r="D11" s="63" t="s">
        <v>41</v>
      </c>
      <c r="E11" s="64" t="s">
        <v>42</v>
      </c>
      <c r="F11" s="65">
        <v>2500</v>
      </c>
      <c r="G11" s="51">
        <f t="shared" si="0"/>
        <v>4.2625616099288264</v>
      </c>
      <c r="H11" s="67" t="s">
        <v>33</v>
      </c>
      <c r="I11" s="42" t="s">
        <v>28</v>
      </c>
      <c r="J11" s="43" t="s">
        <v>29</v>
      </c>
      <c r="K11" s="44" t="s">
        <v>30</v>
      </c>
      <c r="L11" s="45">
        <v>586.5017866666667</v>
      </c>
    </row>
    <row r="12" spans="1:12" s="40" customFormat="1" ht="15" customHeight="1" x14ac:dyDescent="0.25">
      <c r="A12" s="41" t="s">
        <v>34</v>
      </c>
      <c r="B12" s="61">
        <v>42391</v>
      </c>
      <c r="C12" s="62" t="s">
        <v>40</v>
      </c>
      <c r="D12" s="63" t="s">
        <v>41</v>
      </c>
      <c r="E12" s="64" t="s">
        <v>42</v>
      </c>
      <c r="F12" s="65">
        <v>2500</v>
      </c>
      <c r="G12" s="51">
        <f t="shared" si="0"/>
        <v>4.2625616099288264</v>
      </c>
      <c r="H12" s="67" t="s">
        <v>33</v>
      </c>
      <c r="I12" s="42" t="s">
        <v>28</v>
      </c>
      <c r="J12" s="43" t="s">
        <v>29</v>
      </c>
      <c r="K12" s="44" t="s">
        <v>30</v>
      </c>
      <c r="L12" s="45">
        <v>586.5017866666667</v>
      </c>
    </row>
    <row r="13" spans="1:12" s="40" customFormat="1" ht="15" customHeight="1" x14ac:dyDescent="0.25">
      <c r="A13" s="41" t="s">
        <v>34</v>
      </c>
      <c r="B13" s="61">
        <v>42374</v>
      </c>
      <c r="C13" s="62" t="s">
        <v>31</v>
      </c>
      <c r="D13" s="63" t="s">
        <v>32</v>
      </c>
      <c r="E13" s="64" t="s">
        <v>43</v>
      </c>
      <c r="F13" s="65">
        <v>800</v>
      </c>
      <c r="G13" s="51">
        <f t="shared" si="0"/>
        <v>1.3640197151772244</v>
      </c>
      <c r="H13" s="67" t="s">
        <v>33</v>
      </c>
      <c r="I13" s="42" t="s">
        <v>28</v>
      </c>
      <c r="J13" s="43" t="s">
        <v>29</v>
      </c>
      <c r="K13" s="44" t="s">
        <v>30</v>
      </c>
      <c r="L13" s="45">
        <v>586.5017866666667</v>
      </c>
    </row>
    <row r="14" spans="1:12" s="40" customFormat="1" ht="15" customHeight="1" x14ac:dyDescent="0.25">
      <c r="A14" s="41" t="s">
        <v>34</v>
      </c>
      <c r="B14" s="61">
        <v>42378</v>
      </c>
      <c r="C14" s="62" t="s">
        <v>31</v>
      </c>
      <c r="D14" s="63" t="s">
        <v>32</v>
      </c>
      <c r="E14" s="64" t="s">
        <v>43</v>
      </c>
      <c r="F14" s="65">
        <v>1900</v>
      </c>
      <c r="G14" s="51">
        <f t="shared" si="0"/>
        <v>3.2395468235459082</v>
      </c>
      <c r="H14" s="67" t="s">
        <v>33</v>
      </c>
      <c r="I14" s="42" t="s">
        <v>28</v>
      </c>
      <c r="J14" s="43" t="s">
        <v>29</v>
      </c>
      <c r="K14" s="44" t="s">
        <v>30</v>
      </c>
      <c r="L14" s="45">
        <v>586.5017866666667</v>
      </c>
    </row>
    <row r="15" spans="1:12" s="40" customFormat="1" ht="15" customHeight="1" x14ac:dyDescent="0.25">
      <c r="A15" s="41" t="s">
        <v>34</v>
      </c>
      <c r="B15" s="61">
        <v>42381</v>
      </c>
      <c r="C15" s="62" t="s">
        <v>31</v>
      </c>
      <c r="D15" s="63" t="s">
        <v>32</v>
      </c>
      <c r="E15" s="64" t="s">
        <v>43</v>
      </c>
      <c r="F15" s="65">
        <v>1200</v>
      </c>
      <c r="G15" s="51">
        <f t="shared" si="0"/>
        <v>2.0460295727658369</v>
      </c>
      <c r="H15" s="67" t="s">
        <v>33</v>
      </c>
      <c r="I15" s="42" t="s">
        <v>28</v>
      </c>
      <c r="J15" s="43" t="s">
        <v>29</v>
      </c>
      <c r="K15" s="44" t="s">
        <v>30</v>
      </c>
      <c r="L15" s="45">
        <v>586.5017866666667</v>
      </c>
    </row>
    <row r="16" spans="1:12" s="40" customFormat="1" ht="15" customHeight="1" x14ac:dyDescent="0.25">
      <c r="A16" s="41" t="s">
        <v>34</v>
      </c>
      <c r="B16" s="61">
        <v>42381</v>
      </c>
      <c r="C16" s="62" t="s">
        <v>44</v>
      </c>
      <c r="D16" s="63" t="s">
        <v>45</v>
      </c>
      <c r="E16" s="64" t="s">
        <v>46</v>
      </c>
      <c r="F16" s="65">
        <v>7662.6</v>
      </c>
      <c r="G16" s="51">
        <f t="shared" si="0"/>
        <v>13.064921836896252</v>
      </c>
      <c r="H16" s="67" t="s">
        <v>33</v>
      </c>
      <c r="I16" s="42" t="s">
        <v>28</v>
      </c>
      <c r="J16" s="43" t="s">
        <v>29</v>
      </c>
      <c r="K16" s="44" t="s">
        <v>30</v>
      </c>
      <c r="L16" s="45">
        <v>586.5017866666667</v>
      </c>
    </row>
    <row r="17" spans="1:537" s="40" customFormat="1" ht="15" customHeight="1" x14ac:dyDescent="0.25">
      <c r="A17" s="41" t="s">
        <v>34</v>
      </c>
      <c r="B17" s="61">
        <v>42381</v>
      </c>
      <c r="C17" s="62" t="s">
        <v>44</v>
      </c>
      <c r="D17" s="63" t="s">
        <v>45</v>
      </c>
      <c r="E17" s="64" t="s">
        <v>46</v>
      </c>
      <c r="F17" s="65">
        <v>7662.6</v>
      </c>
      <c r="G17" s="51">
        <f t="shared" si="0"/>
        <v>13.064921836896252</v>
      </c>
      <c r="H17" s="67" t="s">
        <v>33</v>
      </c>
      <c r="I17" s="42" t="s">
        <v>28</v>
      </c>
      <c r="J17" s="43" t="s">
        <v>29</v>
      </c>
      <c r="K17" s="44" t="s">
        <v>30</v>
      </c>
      <c r="L17" s="45">
        <v>586.5017866666667</v>
      </c>
    </row>
    <row r="18" spans="1:537" s="40" customFormat="1" ht="15" customHeight="1" x14ac:dyDescent="0.25">
      <c r="A18" s="41" t="s">
        <v>34</v>
      </c>
      <c r="B18" s="61">
        <v>42382</v>
      </c>
      <c r="C18" s="62" t="s">
        <v>31</v>
      </c>
      <c r="D18" s="63" t="s">
        <v>32</v>
      </c>
      <c r="E18" s="64" t="s">
        <v>43</v>
      </c>
      <c r="F18" s="65">
        <v>800</v>
      </c>
      <c r="G18" s="51">
        <f t="shared" si="0"/>
        <v>1.3640197151772244</v>
      </c>
      <c r="H18" s="67" t="s">
        <v>33</v>
      </c>
      <c r="I18" s="42" t="s">
        <v>28</v>
      </c>
      <c r="J18" s="43" t="s">
        <v>29</v>
      </c>
      <c r="K18" s="44" t="s">
        <v>30</v>
      </c>
      <c r="L18" s="45">
        <v>586.5017866666667</v>
      </c>
    </row>
    <row r="19" spans="1:537" s="40" customFormat="1" ht="15" customHeight="1" x14ac:dyDescent="0.25">
      <c r="A19" s="41" t="s">
        <v>34</v>
      </c>
      <c r="B19" s="79">
        <v>42383</v>
      </c>
      <c r="C19" s="62" t="s">
        <v>31</v>
      </c>
      <c r="D19" s="63" t="s">
        <v>32</v>
      </c>
      <c r="E19" s="64" t="s">
        <v>43</v>
      </c>
      <c r="F19" s="66">
        <v>800</v>
      </c>
      <c r="G19" s="51">
        <f t="shared" si="0"/>
        <v>1.3640197151772244</v>
      </c>
      <c r="H19" s="67" t="s">
        <v>33</v>
      </c>
      <c r="I19" s="42" t="s">
        <v>28</v>
      </c>
      <c r="J19" s="43" t="s">
        <v>29</v>
      </c>
      <c r="K19" s="44" t="s">
        <v>30</v>
      </c>
      <c r="L19" s="45">
        <v>586.5017866666667</v>
      </c>
    </row>
    <row r="20" spans="1:537" s="40" customFormat="1" ht="15" customHeight="1" x14ac:dyDescent="0.25">
      <c r="A20" s="41" t="s">
        <v>34</v>
      </c>
      <c r="B20" s="79">
        <v>42384</v>
      </c>
      <c r="C20" s="62" t="s">
        <v>31</v>
      </c>
      <c r="D20" s="63" t="s">
        <v>32</v>
      </c>
      <c r="E20" s="64" t="s">
        <v>43</v>
      </c>
      <c r="F20" s="66">
        <v>1600</v>
      </c>
      <c r="G20" s="51">
        <f t="shared" si="0"/>
        <v>2.7280394303544488</v>
      </c>
      <c r="H20" s="67" t="s">
        <v>33</v>
      </c>
      <c r="I20" s="46" t="s">
        <v>28</v>
      </c>
      <c r="J20" s="43" t="s">
        <v>29</v>
      </c>
      <c r="K20" s="44" t="s">
        <v>30</v>
      </c>
      <c r="L20" s="45">
        <v>586.5017866666667</v>
      </c>
    </row>
    <row r="21" spans="1:537" s="40" customFormat="1" ht="15" customHeight="1" x14ac:dyDescent="0.25">
      <c r="A21" s="41" t="s">
        <v>34</v>
      </c>
      <c r="B21" s="79">
        <v>42385</v>
      </c>
      <c r="C21" s="62" t="s">
        <v>31</v>
      </c>
      <c r="D21" s="63" t="s">
        <v>32</v>
      </c>
      <c r="E21" s="64" t="s">
        <v>43</v>
      </c>
      <c r="F21" s="66">
        <v>800</v>
      </c>
      <c r="G21" s="51">
        <f t="shared" si="0"/>
        <v>1.3640197151772244</v>
      </c>
      <c r="H21" s="67" t="s">
        <v>33</v>
      </c>
      <c r="I21" s="42" t="s">
        <v>28</v>
      </c>
      <c r="J21" s="43" t="s">
        <v>29</v>
      </c>
      <c r="K21" s="44" t="s">
        <v>30</v>
      </c>
      <c r="L21" s="45">
        <v>586.5017866666667</v>
      </c>
    </row>
    <row r="22" spans="1:537" s="40" customFormat="1" ht="15" customHeight="1" x14ac:dyDescent="0.25">
      <c r="A22" s="41" t="s">
        <v>34</v>
      </c>
      <c r="B22" s="81">
        <v>42386</v>
      </c>
      <c r="C22" s="82" t="s">
        <v>31</v>
      </c>
      <c r="D22" s="83" t="s">
        <v>32</v>
      </c>
      <c r="E22" s="84" t="s">
        <v>43</v>
      </c>
      <c r="F22" s="85">
        <v>800</v>
      </c>
      <c r="G22" s="86">
        <f t="shared" si="0"/>
        <v>1.3640197151772244</v>
      </c>
      <c r="H22" s="67" t="s">
        <v>33</v>
      </c>
      <c r="I22" s="87" t="s">
        <v>28</v>
      </c>
      <c r="J22" s="88" t="s">
        <v>29</v>
      </c>
      <c r="K22" s="89" t="s">
        <v>30</v>
      </c>
      <c r="L22" s="90">
        <v>586.5017866666667</v>
      </c>
    </row>
    <row r="23" spans="1:537" s="91" customFormat="1" ht="15" customHeight="1" x14ac:dyDescent="0.25">
      <c r="A23" s="41" t="s">
        <v>34</v>
      </c>
      <c r="B23" s="100">
        <v>42388</v>
      </c>
      <c r="C23" s="101" t="s">
        <v>31</v>
      </c>
      <c r="D23" s="101" t="s">
        <v>32</v>
      </c>
      <c r="E23" s="101" t="s">
        <v>43</v>
      </c>
      <c r="F23" s="102">
        <v>800</v>
      </c>
      <c r="G23" s="86">
        <f t="shared" si="0"/>
        <v>1.3640197151772244</v>
      </c>
      <c r="H23" s="67" t="s">
        <v>33</v>
      </c>
      <c r="I23" s="87" t="s">
        <v>28</v>
      </c>
      <c r="J23" s="88" t="s">
        <v>29</v>
      </c>
      <c r="K23" s="89" t="s">
        <v>30</v>
      </c>
      <c r="L23" s="90">
        <v>586.5017866666667</v>
      </c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  <c r="IW23" s="40"/>
      <c r="IX23" s="40"/>
      <c r="IY23" s="40"/>
      <c r="IZ23" s="40"/>
      <c r="JA23" s="40"/>
      <c r="JB23" s="40"/>
      <c r="JC23" s="40"/>
      <c r="JD23" s="40"/>
      <c r="JE23" s="40"/>
      <c r="JF23" s="40"/>
      <c r="JG23" s="40"/>
      <c r="JH23" s="40"/>
      <c r="JI23" s="40"/>
      <c r="JJ23" s="40"/>
      <c r="JK23" s="40"/>
      <c r="JL23" s="40"/>
      <c r="JM23" s="40"/>
      <c r="JN23" s="40"/>
      <c r="JO23" s="40"/>
      <c r="JP23" s="40"/>
      <c r="JQ23" s="40"/>
      <c r="JR23" s="40"/>
      <c r="JS23" s="40"/>
      <c r="JT23" s="40"/>
      <c r="JU23" s="40"/>
      <c r="JV23" s="40"/>
      <c r="JW23" s="40"/>
      <c r="JX23" s="40"/>
      <c r="JY23" s="40"/>
      <c r="JZ23" s="40"/>
      <c r="KA23" s="40"/>
      <c r="KB23" s="40"/>
      <c r="KC23" s="40"/>
      <c r="KD23" s="40"/>
      <c r="KE23" s="40"/>
      <c r="KF23" s="40"/>
      <c r="KG23" s="40"/>
      <c r="KH23" s="40"/>
      <c r="KI23" s="40"/>
      <c r="KJ23" s="40"/>
      <c r="KK23" s="40"/>
      <c r="KL23" s="40"/>
      <c r="KM23" s="40"/>
      <c r="KN23" s="40"/>
      <c r="KO23" s="40"/>
      <c r="KP23" s="40"/>
      <c r="KQ23" s="40"/>
      <c r="KR23" s="40"/>
      <c r="KS23" s="40"/>
      <c r="KT23" s="40"/>
      <c r="KU23" s="40"/>
      <c r="KV23" s="40"/>
      <c r="KW23" s="40"/>
      <c r="KX23" s="40"/>
      <c r="KY23" s="40"/>
      <c r="KZ23" s="40"/>
      <c r="LA23" s="40"/>
      <c r="LB23" s="40"/>
      <c r="LC23" s="40"/>
      <c r="LD23" s="40"/>
      <c r="LE23" s="40"/>
      <c r="LF23" s="40"/>
      <c r="LG23" s="40"/>
      <c r="LH23" s="40"/>
      <c r="LI23" s="40"/>
      <c r="LJ23" s="40"/>
      <c r="LK23" s="40"/>
      <c r="LL23" s="40"/>
      <c r="LM23" s="40"/>
      <c r="LN23" s="40"/>
      <c r="LO23" s="40"/>
      <c r="LP23" s="40"/>
      <c r="LQ23" s="40"/>
      <c r="LR23" s="40"/>
      <c r="LS23" s="40"/>
      <c r="LT23" s="40"/>
      <c r="LU23" s="40"/>
      <c r="LV23" s="40"/>
      <c r="LW23" s="40"/>
      <c r="LX23" s="40"/>
      <c r="LY23" s="40"/>
      <c r="LZ23" s="40"/>
      <c r="MA23" s="40"/>
      <c r="MB23" s="40"/>
      <c r="MC23" s="40"/>
      <c r="MD23" s="40"/>
      <c r="ME23" s="40"/>
      <c r="MF23" s="40"/>
      <c r="MG23" s="40"/>
      <c r="MH23" s="40"/>
      <c r="MI23" s="40"/>
      <c r="MJ23" s="40"/>
      <c r="MK23" s="40"/>
      <c r="ML23" s="40"/>
      <c r="MM23" s="40"/>
      <c r="MN23" s="40"/>
      <c r="MO23" s="40"/>
      <c r="MP23" s="40"/>
      <c r="MQ23" s="40"/>
      <c r="MR23" s="40"/>
      <c r="MS23" s="40"/>
      <c r="MT23" s="40"/>
      <c r="MU23" s="40"/>
      <c r="MV23" s="40"/>
      <c r="MW23" s="40"/>
      <c r="MX23" s="40"/>
      <c r="MY23" s="40"/>
      <c r="MZ23" s="40"/>
      <c r="NA23" s="40"/>
      <c r="NB23" s="40"/>
      <c r="NC23" s="40"/>
      <c r="ND23" s="40"/>
      <c r="NE23" s="40"/>
      <c r="NF23" s="40"/>
      <c r="NG23" s="40"/>
      <c r="NH23" s="40"/>
      <c r="NI23" s="40"/>
      <c r="NJ23" s="40"/>
      <c r="NK23" s="40"/>
      <c r="NL23" s="40"/>
      <c r="NM23" s="40"/>
      <c r="NN23" s="40"/>
      <c r="NO23" s="40"/>
      <c r="NP23" s="40"/>
      <c r="NQ23" s="40"/>
      <c r="NR23" s="40"/>
      <c r="NS23" s="40"/>
      <c r="NT23" s="40"/>
      <c r="NU23" s="40"/>
      <c r="NV23" s="40"/>
      <c r="NW23" s="40"/>
      <c r="NX23" s="40"/>
      <c r="NY23" s="40"/>
      <c r="NZ23" s="40"/>
      <c r="OA23" s="40"/>
      <c r="OB23" s="40"/>
      <c r="OC23" s="40"/>
      <c r="OD23" s="40"/>
      <c r="OE23" s="40"/>
      <c r="OF23" s="40"/>
      <c r="OG23" s="40"/>
      <c r="OH23" s="40"/>
      <c r="OI23" s="40"/>
      <c r="OJ23" s="40"/>
      <c r="OK23" s="40"/>
      <c r="OL23" s="40"/>
      <c r="OM23" s="40"/>
      <c r="ON23" s="40"/>
      <c r="OO23" s="40"/>
      <c r="OP23" s="40"/>
      <c r="OQ23" s="40"/>
      <c r="OR23" s="40"/>
      <c r="OS23" s="40"/>
      <c r="OT23" s="40"/>
      <c r="OU23" s="40"/>
      <c r="OV23" s="40"/>
      <c r="OW23" s="40"/>
      <c r="OX23" s="40"/>
      <c r="OY23" s="40"/>
      <c r="OZ23" s="40"/>
      <c r="PA23" s="40"/>
      <c r="PB23" s="40"/>
      <c r="PC23" s="40"/>
      <c r="PD23" s="40"/>
      <c r="PE23" s="40"/>
      <c r="PF23" s="40"/>
      <c r="PG23" s="40"/>
      <c r="PH23" s="40"/>
      <c r="PI23" s="40"/>
      <c r="PJ23" s="40"/>
      <c r="PK23" s="40"/>
      <c r="PL23" s="40"/>
      <c r="PM23" s="40"/>
      <c r="PN23" s="40"/>
      <c r="PO23" s="40"/>
      <c r="PP23" s="40"/>
      <c r="PQ23" s="40"/>
      <c r="PR23" s="40"/>
      <c r="PS23" s="40"/>
      <c r="PT23" s="40"/>
      <c r="PU23" s="40"/>
      <c r="PV23" s="40"/>
      <c r="PW23" s="40"/>
      <c r="PX23" s="40"/>
      <c r="PY23" s="40"/>
      <c r="PZ23" s="40"/>
      <c r="QA23" s="40"/>
      <c r="QB23" s="40"/>
      <c r="QC23" s="40"/>
      <c r="QD23" s="40"/>
      <c r="QE23" s="40"/>
      <c r="QF23" s="40"/>
      <c r="QG23" s="40"/>
      <c r="QH23" s="40"/>
      <c r="QI23" s="40"/>
      <c r="QJ23" s="40"/>
      <c r="QK23" s="40"/>
      <c r="QL23" s="40"/>
      <c r="QM23" s="40"/>
      <c r="QN23" s="40"/>
      <c r="QO23" s="40"/>
      <c r="QP23" s="40"/>
      <c r="QQ23" s="40"/>
      <c r="QR23" s="40"/>
      <c r="QS23" s="40"/>
      <c r="QT23" s="40"/>
      <c r="QU23" s="40"/>
      <c r="QV23" s="40"/>
      <c r="QW23" s="40"/>
      <c r="QX23" s="40"/>
      <c r="QY23" s="40"/>
      <c r="QZ23" s="40"/>
      <c r="RA23" s="40"/>
      <c r="RB23" s="40"/>
      <c r="RC23" s="40"/>
      <c r="RD23" s="40"/>
      <c r="RE23" s="40"/>
      <c r="RF23" s="40"/>
      <c r="RG23" s="40"/>
      <c r="RH23" s="40"/>
      <c r="RI23" s="40"/>
      <c r="RJ23" s="40"/>
      <c r="RK23" s="40"/>
      <c r="RL23" s="40"/>
      <c r="RM23" s="40"/>
      <c r="RN23" s="40"/>
      <c r="RO23" s="40"/>
      <c r="RP23" s="40"/>
      <c r="RQ23" s="40"/>
      <c r="RR23" s="40"/>
      <c r="RS23" s="40"/>
      <c r="RT23" s="40"/>
      <c r="RU23" s="40"/>
      <c r="RV23" s="40"/>
      <c r="RW23" s="40"/>
      <c r="RX23" s="40"/>
      <c r="RY23" s="40"/>
      <c r="RZ23" s="40"/>
      <c r="SA23" s="40"/>
      <c r="SB23" s="40"/>
      <c r="SC23" s="40"/>
      <c r="SD23" s="40"/>
      <c r="SE23" s="40"/>
      <c r="SF23" s="40"/>
      <c r="SG23" s="40"/>
      <c r="SH23" s="40"/>
      <c r="SI23" s="40"/>
      <c r="SJ23" s="40"/>
      <c r="SK23" s="40"/>
      <c r="SL23" s="40"/>
      <c r="SM23" s="40"/>
      <c r="SN23" s="40"/>
      <c r="SO23" s="40"/>
      <c r="SP23" s="40"/>
      <c r="SQ23" s="40"/>
      <c r="SR23" s="40"/>
      <c r="SS23" s="40"/>
      <c r="ST23" s="40"/>
      <c r="SU23" s="40"/>
      <c r="SV23" s="40"/>
      <c r="SW23" s="40"/>
      <c r="SX23" s="40"/>
      <c r="SY23" s="40"/>
      <c r="SZ23" s="40"/>
      <c r="TA23" s="40"/>
      <c r="TB23" s="40"/>
      <c r="TC23" s="40"/>
      <c r="TD23" s="40"/>
      <c r="TE23" s="40"/>
      <c r="TF23" s="40"/>
      <c r="TG23" s="40"/>
      <c r="TH23" s="40"/>
      <c r="TI23" s="40"/>
      <c r="TJ23" s="40"/>
      <c r="TK23" s="40"/>
      <c r="TL23" s="40"/>
      <c r="TM23" s="40"/>
      <c r="TN23" s="40"/>
      <c r="TO23" s="40"/>
      <c r="TP23" s="40"/>
      <c r="TQ23" s="103"/>
    </row>
    <row r="24" spans="1:537" s="99" customFormat="1" ht="15" customHeight="1" x14ac:dyDescent="0.25">
      <c r="A24" s="41" t="s">
        <v>34</v>
      </c>
      <c r="B24" s="100">
        <v>42389</v>
      </c>
      <c r="C24" s="94" t="s">
        <v>31</v>
      </c>
      <c r="D24" s="94" t="s">
        <v>32</v>
      </c>
      <c r="E24" s="94" t="s">
        <v>43</v>
      </c>
      <c r="F24" s="95">
        <v>800</v>
      </c>
      <c r="G24" s="86">
        <f t="shared" si="0"/>
        <v>1.3640197151772244</v>
      </c>
      <c r="H24" s="67" t="s">
        <v>33</v>
      </c>
      <c r="I24" s="87" t="s">
        <v>28</v>
      </c>
      <c r="J24" s="88" t="s">
        <v>29</v>
      </c>
      <c r="K24" s="89" t="s">
        <v>30</v>
      </c>
      <c r="L24" s="90">
        <v>586.5017866666667</v>
      </c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/>
      <c r="JU24" s="40"/>
      <c r="JV24" s="40"/>
      <c r="JW24" s="40"/>
      <c r="JX24" s="40"/>
      <c r="JY24" s="40"/>
      <c r="JZ24" s="40"/>
      <c r="KA24" s="40"/>
      <c r="KB24" s="40"/>
      <c r="KC24" s="40"/>
      <c r="KD24" s="40"/>
      <c r="KE24" s="40"/>
      <c r="KF24" s="40"/>
      <c r="KG24" s="40"/>
      <c r="KH24" s="40"/>
      <c r="KI24" s="40"/>
      <c r="KJ24" s="40"/>
      <c r="KK24" s="40"/>
      <c r="KL24" s="40"/>
      <c r="KM24" s="40"/>
      <c r="KN24" s="40"/>
      <c r="KO24" s="40"/>
      <c r="KP24" s="40"/>
      <c r="KQ24" s="40"/>
      <c r="KR24" s="40"/>
      <c r="KS24" s="40"/>
      <c r="KT24" s="40"/>
      <c r="KU24" s="40"/>
      <c r="KV24" s="40"/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  <c r="LM24" s="40"/>
      <c r="LN24" s="40"/>
      <c r="LO24" s="40"/>
      <c r="LP24" s="40"/>
      <c r="LQ24" s="40"/>
      <c r="LR24" s="40"/>
      <c r="LS24" s="40"/>
      <c r="LT24" s="40"/>
      <c r="LU24" s="40"/>
      <c r="LV24" s="40"/>
      <c r="LW24" s="40"/>
      <c r="LX24" s="40"/>
      <c r="LY24" s="40"/>
      <c r="LZ24" s="40"/>
      <c r="MA24" s="40"/>
      <c r="MB24" s="40"/>
      <c r="MC24" s="40"/>
      <c r="MD24" s="40"/>
      <c r="ME24" s="40"/>
      <c r="MF24" s="40"/>
      <c r="MG24" s="40"/>
      <c r="MH24" s="40"/>
      <c r="MI24" s="40"/>
      <c r="MJ24" s="40"/>
      <c r="MK24" s="40"/>
      <c r="ML24" s="40"/>
      <c r="MM24" s="40"/>
      <c r="MN24" s="40"/>
      <c r="MO24" s="40"/>
      <c r="MP24" s="40"/>
      <c r="MQ24" s="40"/>
      <c r="MR24" s="40"/>
      <c r="MS24" s="40"/>
      <c r="MT24" s="40"/>
      <c r="MU24" s="40"/>
      <c r="MV24" s="40"/>
      <c r="MW24" s="40"/>
      <c r="MX24" s="40"/>
      <c r="MY24" s="40"/>
      <c r="MZ24" s="40"/>
      <c r="NA24" s="40"/>
      <c r="NB24" s="40"/>
      <c r="NC24" s="40"/>
      <c r="ND24" s="40"/>
      <c r="NE24" s="40"/>
      <c r="NF24" s="40"/>
      <c r="NG24" s="40"/>
      <c r="NH24" s="40"/>
      <c r="NI24" s="40"/>
      <c r="NJ24" s="40"/>
      <c r="NK24" s="40"/>
      <c r="NL24" s="40"/>
      <c r="NM24" s="40"/>
      <c r="NN24" s="40"/>
      <c r="NO24" s="40"/>
      <c r="NP24" s="40"/>
      <c r="NQ24" s="40"/>
      <c r="NR24" s="40"/>
      <c r="NS24" s="40"/>
      <c r="NT24" s="40"/>
      <c r="NU24" s="40"/>
      <c r="NV24" s="40"/>
      <c r="NW24" s="40"/>
      <c r="NX24" s="40"/>
      <c r="NY24" s="40"/>
      <c r="NZ24" s="40"/>
      <c r="OA24" s="40"/>
      <c r="OB24" s="40"/>
      <c r="OC24" s="40"/>
      <c r="OD24" s="40"/>
      <c r="OE24" s="40"/>
      <c r="OF24" s="40"/>
      <c r="OG24" s="40"/>
      <c r="OH24" s="40"/>
      <c r="OI24" s="40"/>
      <c r="OJ24" s="40"/>
      <c r="OK24" s="40"/>
      <c r="OL24" s="40"/>
      <c r="OM24" s="40"/>
      <c r="ON24" s="40"/>
      <c r="OO24" s="40"/>
      <c r="OP24" s="40"/>
      <c r="OQ24" s="40"/>
      <c r="OR24" s="40"/>
      <c r="OS24" s="40"/>
      <c r="OT24" s="40"/>
      <c r="OU24" s="40"/>
      <c r="OV24" s="40"/>
      <c r="OW24" s="40"/>
      <c r="OX24" s="40"/>
      <c r="OY24" s="40"/>
      <c r="OZ24" s="40"/>
      <c r="PA24" s="40"/>
      <c r="PB24" s="40"/>
      <c r="PC24" s="40"/>
      <c r="PD24" s="40"/>
      <c r="PE24" s="40"/>
      <c r="PF24" s="40"/>
      <c r="PG24" s="40"/>
      <c r="PH24" s="40"/>
      <c r="PI24" s="40"/>
      <c r="PJ24" s="40"/>
      <c r="PK24" s="40"/>
      <c r="PL24" s="40"/>
      <c r="PM24" s="40"/>
      <c r="PN24" s="40"/>
      <c r="PO24" s="40"/>
      <c r="PP24" s="40"/>
      <c r="PQ24" s="40"/>
      <c r="PR24" s="40"/>
      <c r="PS24" s="40"/>
      <c r="PT24" s="40"/>
      <c r="PU24" s="40"/>
      <c r="PV24" s="40"/>
      <c r="PW24" s="40"/>
      <c r="PX24" s="40"/>
      <c r="PY24" s="40"/>
      <c r="PZ24" s="40"/>
      <c r="QA24" s="40"/>
      <c r="QB24" s="40"/>
      <c r="QC24" s="40"/>
      <c r="QD24" s="40"/>
      <c r="QE24" s="40"/>
      <c r="QF24" s="40"/>
      <c r="QG24" s="40"/>
      <c r="QH24" s="40"/>
      <c r="QI24" s="40"/>
      <c r="QJ24" s="40"/>
      <c r="QK24" s="40"/>
      <c r="QL24" s="40"/>
      <c r="QM24" s="40"/>
      <c r="QN24" s="40"/>
      <c r="QO24" s="40"/>
      <c r="QP24" s="40"/>
      <c r="QQ24" s="40"/>
      <c r="QR24" s="40"/>
      <c r="QS24" s="40"/>
      <c r="QT24" s="40"/>
      <c r="QU24" s="40"/>
      <c r="QV24" s="40"/>
      <c r="QW24" s="40"/>
      <c r="QX24" s="40"/>
      <c r="QY24" s="40"/>
      <c r="QZ24" s="40"/>
      <c r="RA24" s="40"/>
      <c r="RB24" s="40"/>
      <c r="RC24" s="40"/>
      <c r="RD24" s="40"/>
      <c r="RE24" s="40"/>
      <c r="RF24" s="40"/>
      <c r="RG24" s="40"/>
      <c r="RH24" s="40"/>
      <c r="RI24" s="40"/>
      <c r="RJ24" s="40"/>
      <c r="RK24" s="40"/>
      <c r="RL24" s="40"/>
      <c r="RM24" s="40"/>
      <c r="RN24" s="40"/>
      <c r="RO24" s="40"/>
      <c r="RP24" s="40"/>
      <c r="RQ24" s="40"/>
      <c r="RR24" s="40"/>
      <c r="RS24" s="40"/>
      <c r="RT24" s="40"/>
      <c r="RU24" s="40"/>
      <c r="RV24" s="40"/>
      <c r="RW24" s="40"/>
      <c r="RX24" s="40"/>
      <c r="RY24" s="40"/>
      <c r="RZ24" s="40"/>
      <c r="SA24" s="40"/>
      <c r="SB24" s="40"/>
      <c r="SC24" s="40"/>
      <c r="SD24" s="40"/>
      <c r="SE24" s="40"/>
      <c r="SF24" s="40"/>
      <c r="SG24" s="40"/>
      <c r="SH24" s="40"/>
      <c r="SI24" s="40"/>
      <c r="SJ24" s="40"/>
      <c r="SK24" s="40"/>
      <c r="SL24" s="40"/>
      <c r="SM24" s="40"/>
      <c r="SN24" s="40"/>
      <c r="SO24" s="40"/>
      <c r="SP24" s="40"/>
      <c r="SQ24" s="40"/>
      <c r="SR24" s="40"/>
      <c r="SS24" s="40"/>
      <c r="ST24" s="40"/>
      <c r="SU24" s="40"/>
      <c r="SV24" s="40"/>
      <c r="SW24" s="40"/>
      <c r="SX24" s="40"/>
      <c r="SY24" s="40"/>
      <c r="SZ24" s="40"/>
      <c r="TA24" s="40"/>
      <c r="TB24" s="40"/>
      <c r="TC24" s="40"/>
      <c r="TD24" s="40"/>
      <c r="TE24" s="40"/>
      <c r="TF24" s="40"/>
      <c r="TG24" s="40"/>
      <c r="TH24" s="40"/>
      <c r="TI24" s="40"/>
      <c r="TJ24" s="40"/>
      <c r="TK24" s="40"/>
      <c r="TL24" s="40"/>
      <c r="TM24" s="40"/>
      <c r="TN24" s="40"/>
      <c r="TO24" s="40"/>
      <c r="TP24" s="40"/>
      <c r="TQ24" s="104"/>
    </row>
    <row r="25" spans="1:537" s="99" customFormat="1" ht="15" customHeight="1" x14ac:dyDescent="0.25">
      <c r="A25" s="41" t="s">
        <v>34</v>
      </c>
      <c r="B25" s="100">
        <v>42390</v>
      </c>
      <c r="C25" s="94" t="s">
        <v>31</v>
      </c>
      <c r="D25" s="94" t="s">
        <v>32</v>
      </c>
      <c r="E25" s="94" t="s">
        <v>43</v>
      </c>
      <c r="F25" s="95">
        <v>800</v>
      </c>
      <c r="G25" s="86">
        <f t="shared" si="0"/>
        <v>1.3640197151772244</v>
      </c>
      <c r="H25" s="67" t="s">
        <v>33</v>
      </c>
      <c r="I25" s="87" t="s">
        <v>28</v>
      </c>
      <c r="J25" s="88" t="s">
        <v>29</v>
      </c>
      <c r="K25" s="89" t="s">
        <v>30</v>
      </c>
      <c r="L25" s="90">
        <v>586.5017866666667</v>
      </c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  <c r="IZ25" s="40"/>
      <c r="JA25" s="40"/>
      <c r="JB25" s="40"/>
      <c r="JC25" s="40"/>
      <c r="JD25" s="40"/>
      <c r="JE25" s="40"/>
      <c r="JF25" s="40"/>
      <c r="JG25" s="40"/>
      <c r="JH25" s="40"/>
      <c r="JI25" s="40"/>
      <c r="JJ25" s="40"/>
      <c r="JK25" s="40"/>
      <c r="JL25" s="40"/>
      <c r="JM25" s="40"/>
      <c r="JN25" s="40"/>
      <c r="JO25" s="40"/>
      <c r="JP25" s="40"/>
      <c r="JQ25" s="40"/>
      <c r="JR25" s="40"/>
      <c r="JS25" s="40"/>
      <c r="JT25" s="40"/>
      <c r="JU25" s="40"/>
      <c r="JV25" s="40"/>
      <c r="JW25" s="40"/>
      <c r="JX25" s="40"/>
      <c r="JY25" s="40"/>
      <c r="JZ25" s="40"/>
      <c r="KA25" s="40"/>
      <c r="KB25" s="40"/>
      <c r="KC25" s="40"/>
      <c r="KD25" s="40"/>
      <c r="KE25" s="40"/>
      <c r="KF25" s="40"/>
      <c r="KG25" s="40"/>
      <c r="KH25" s="40"/>
      <c r="KI25" s="40"/>
      <c r="KJ25" s="40"/>
      <c r="KK25" s="40"/>
      <c r="KL25" s="40"/>
      <c r="KM25" s="40"/>
      <c r="KN25" s="40"/>
      <c r="KO25" s="40"/>
      <c r="KP25" s="40"/>
      <c r="KQ25" s="40"/>
      <c r="KR25" s="40"/>
      <c r="KS25" s="40"/>
      <c r="KT25" s="40"/>
      <c r="KU25" s="40"/>
      <c r="KV25" s="40"/>
      <c r="KW25" s="40"/>
      <c r="KX25" s="40"/>
      <c r="KY25" s="40"/>
      <c r="KZ25" s="40"/>
      <c r="LA25" s="40"/>
      <c r="LB25" s="40"/>
      <c r="LC25" s="40"/>
      <c r="LD25" s="40"/>
      <c r="LE25" s="40"/>
      <c r="LF25" s="40"/>
      <c r="LG25" s="40"/>
      <c r="LH25" s="40"/>
      <c r="LI25" s="40"/>
      <c r="LJ25" s="40"/>
      <c r="LK25" s="40"/>
      <c r="LL25" s="40"/>
      <c r="LM25" s="40"/>
      <c r="LN25" s="40"/>
      <c r="LO25" s="40"/>
      <c r="LP25" s="40"/>
      <c r="LQ25" s="40"/>
      <c r="LR25" s="40"/>
      <c r="LS25" s="40"/>
      <c r="LT25" s="40"/>
      <c r="LU25" s="40"/>
      <c r="LV25" s="40"/>
      <c r="LW25" s="40"/>
      <c r="LX25" s="40"/>
      <c r="LY25" s="40"/>
      <c r="LZ25" s="40"/>
      <c r="MA25" s="40"/>
      <c r="MB25" s="40"/>
      <c r="MC25" s="40"/>
      <c r="MD25" s="40"/>
      <c r="ME25" s="40"/>
      <c r="MF25" s="40"/>
      <c r="MG25" s="40"/>
      <c r="MH25" s="40"/>
      <c r="MI25" s="40"/>
      <c r="MJ25" s="40"/>
      <c r="MK25" s="40"/>
      <c r="ML25" s="40"/>
      <c r="MM25" s="40"/>
      <c r="MN25" s="40"/>
      <c r="MO25" s="40"/>
      <c r="MP25" s="40"/>
      <c r="MQ25" s="40"/>
      <c r="MR25" s="40"/>
      <c r="MS25" s="40"/>
      <c r="MT25" s="40"/>
      <c r="MU25" s="40"/>
      <c r="MV25" s="40"/>
      <c r="MW25" s="40"/>
      <c r="MX25" s="40"/>
      <c r="MY25" s="40"/>
      <c r="MZ25" s="40"/>
      <c r="NA25" s="40"/>
      <c r="NB25" s="40"/>
      <c r="NC25" s="40"/>
      <c r="ND25" s="40"/>
      <c r="NE25" s="40"/>
      <c r="NF25" s="40"/>
      <c r="NG25" s="40"/>
      <c r="NH25" s="40"/>
      <c r="NI25" s="40"/>
      <c r="NJ25" s="40"/>
      <c r="NK25" s="40"/>
      <c r="NL25" s="40"/>
      <c r="NM25" s="40"/>
      <c r="NN25" s="40"/>
      <c r="NO25" s="40"/>
      <c r="NP25" s="40"/>
      <c r="NQ25" s="40"/>
      <c r="NR25" s="40"/>
      <c r="NS25" s="40"/>
      <c r="NT25" s="40"/>
      <c r="NU25" s="40"/>
      <c r="NV25" s="40"/>
      <c r="NW25" s="40"/>
      <c r="NX25" s="40"/>
      <c r="NY25" s="40"/>
      <c r="NZ25" s="40"/>
      <c r="OA25" s="40"/>
      <c r="OB25" s="40"/>
      <c r="OC25" s="40"/>
      <c r="OD25" s="40"/>
      <c r="OE25" s="40"/>
      <c r="OF25" s="40"/>
      <c r="OG25" s="40"/>
      <c r="OH25" s="40"/>
      <c r="OI25" s="40"/>
      <c r="OJ25" s="40"/>
      <c r="OK25" s="40"/>
      <c r="OL25" s="40"/>
      <c r="OM25" s="40"/>
      <c r="ON25" s="40"/>
      <c r="OO25" s="40"/>
      <c r="OP25" s="40"/>
      <c r="OQ25" s="40"/>
      <c r="OR25" s="40"/>
      <c r="OS25" s="40"/>
      <c r="OT25" s="40"/>
      <c r="OU25" s="40"/>
      <c r="OV25" s="40"/>
      <c r="OW25" s="40"/>
      <c r="OX25" s="40"/>
      <c r="OY25" s="40"/>
      <c r="OZ25" s="40"/>
      <c r="PA25" s="40"/>
      <c r="PB25" s="40"/>
      <c r="PC25" s="40"/>
      <c r="PD25" s="40"/>
      <c r="PE25" s="40"/>
      <c r="PF25" s="40"/>
      <c r="PG25" s="40"/>
      <c r="PH25" s="40"/>
      <c r="PI25" s="40"/>
      <c r="PJ25" s="40"/>
      <c r="PK25" s="40"/>
      <c r="PL25" s="40"/>
      <c r="PM25" s="40"/>
      <c r="PN25" s="40"/>
      <c r="PO25" s="40"/>
      <c r="PP25" s="40"/>
      <c r="PQ25" s="40"/>
      <c r="PR25" s="40"/>
      <c r="PS25" s="40"/>
      <c r="PT25" s="40"/>
      <c r="PU25" s="40"/>
      <c r="PV25" s="40"/>
      <c r="PW25" s="40"/>
      <c r="PX25" s="40"/>
      <c r="PY25" s="40"/>
      <c r="PZ25" s="40"/>
      <c r="QA25" s="40"/>
      <c r="QB25" s="40"/>
      <c r="QC25" s="40"/>
      <c r="QD25" s="40"/>
      <c r="QE25" s="40"/>
      <c r="QF25" s="40"/>
      <c r="QG25" s="40"/>
      <c r="QH25" s="40"/>
      <c r="QI25" s="40"/>
      <c r="QJ25" s="40"/>
      <c r="QK25" s="40"/>
      <c r="QL25" s="40"/>
      <c r="QM25" s="40"/>
      <c r="QN25" s="40"/>
      <c r="QO25" s="40"/>
      <c r="QP25" s="40"/>
      <c r="QQ25" s="40"/>
      <c r="QR25" s="40"/>
      <c r="QS25" s="40"/>
      <c r="QT25" s="40"/>
      <c r="QU25" s="40"/>
      <c r="QV25" s="40"/>
      <c r="QW25" s="40"/>
      <c r="QX25" s="40"/>
      <c r="QY25" s="40"/>
      <c r="QZ25" s="40"/>
      <c r="RA25" s="40"/>
      <c r="RB25" s="40"/>
      <c r="RC25" s="40"/>
      <c r="RD25" s="40"/>
      <c r="RE25" s="40"/>
      <c r="RF25" s="40"/>
      <c r="RG25" s="40"/>
      <c r="RH25" s="40"/>
      <c r="RI25" s="40"/>
      <c r="RJ25" s="40"/>
      <c r="RK25" s="40"/>
      <c r="RL25" s="40"/>
      <c r="RM25" s="40"/>
      <c r="RN25" s="40"/>
      <c r="RO25" s="40"/>
      <c r="RP25" s="40"/>
      <c r="RQ25" s="40"/>
      <c r="RR25" s="40"/>
      <c r="RS25" s="40"/>
      <c r="RT25" s="40"/>
      <c r="RU25" s="40"/>
      <c r="RV25" s="40"/>
      <c r="RW25" s="40"/>
      <c r="RX25" s="40"/>
      <c r="RY25" s="40"/>
      <c r="RZ25" s="40"/>
      <c r="SA25" s="40"/>
      <c r="SB25" s="40"/>
      <c r="SC25" s="40"/>
      <c r="SD25" s="40"/>
      <c r="SE25" s="40"/>
      <c r="SF25" s="40"/>
      <c r="SG25" s="40"/>
      <c r="SH25" s="40"/>
      <c r="SI25" s="40"/>
      <c r="SJ25" s="40"/>
      <c r="SK25" s="40"/>
      <c r="SL25" s="40"/>
      <c r="SM25" s="40"/>
      <c r="SN25" s="40"/>
      <c r="SO25" s="40"/>
      <c r="SP25" s="40"/>
      <c r="SQ25" s="40"/>
      <c r="SR25" s="40"/>
      <c r="SS25" s="40"/>
      <c r="ST25" s="40"/>
      <c r="SU25" s="40"/>
      <c r="SV25" s="40"/>
      <c r="SW25" s="40"/>
      <c r="SX25" s="40"/>
      <c r="SY25" s="40"/>
      <c r="SZ25" s="40"/>
      <c r="TA25" s="40"/>
      <c r="TB25" s="40"/>
      <c r="TC25" s="40"/>
      <c r="TD25" s="40"/>
      <c r="TE25" s="40"/>
      <c r="TF25" s="40"/>
      <c r="TG25" s="40"/>
      <c r="TH25" s="40"/>
      <c r="TI25" s="40"/>
      <c r="TJ25" s="40"/>
      <c r="TK25" s="40"/>
      <c r="TL25" s="40"/>
      <c r="TM25" s="40"/>
      <c r="TN25" s="40"/>
      <c r="TO25" s="40"/>
      <c r="TP25" s="40"/>
      <c r="TQ25" s="104"/>
    </row>
    <row r="26" spans="1:537" s="99" customFormat="1" ht="15" customHeight="1" x14ac:dyDescent="0.25">
      <c r="A26" s="41" t="s">
        <v>34</v>
      </c>
      <c r="B26" s="100">
        <v>42391</v>
      </c>
      <c r="C26" s="94" t="s">
        <v>47</v>
      </c>
      <c r="D26" s="94" t="s">
        <v>32</v>
      </c>
      <c r="E26" s="94" t="s">
        <v>46</v>
      </c>
      <c r="F26" s="95">
        <v>30000</v>
      </c>
      <c r="G26" s="86">
        <f t="shared" si="0"/>
        <v>51.15073931914592</v>
      </c>
      <c r="H26" s="67" t="s">
        <v>33</v>
      </c>
      <c r="I26" s="87" t="s">
        <v>28</v>
      </c>
      <c r="J26" s="88" t="s">
        <v>29</v>
      </c>
      <c r="K26" s="89" t="s">
        <v>30</v>
      </c>
      <c r="L26" s="90">
        <v>586.5017866666667</v>
      </c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  <c r="JO26" s="40"/>
      <c r="JP26" s="40"/>
      <c r="JQ26" s="40"/>
      <c r="JR26" s="40"/>
      <c r="JS26" s="40"/>
      <c r="JT26" s="40"/>
      <c r="JU26" s="40"/>
      <c r="JV26" s="40"/>
      <c r="JW26" s="40"/>
      <c r="JX26" s="40"/>
      <c r="JY26" s="40"/>
      <c r="JZ26" s="40"/>
      <c r="KA26" s="40"/>
      <c r="KB26" s="40"/>
      <c r="KC26" s="40"/>
      <c r="KD26" s="40"/>
      <c r="KE26" s="40"/>
      <c r="KF26" s="40"/>
      <c r="KG26" s="40"/>
      <c r="KH26" s="40"/>
      <c r="KI26" s="40"/>
      <c r="KJ26" s="40"/>
      <c r="KK26" s="40"/>
      <c r="KL26" s="40"/>
      <c r="KM26" s="40"/>
      <c r="KN26" s="40"/>
      <c r="KO26" s="40"/>
      <c r="KP26" s="40"/>
      <c r="KQ26" s="40"/>
      <c r="KR26" s="40"/>
      <c r="KS26" s="40"/>
      <c r="KT26" s="40"/>
      <c r="KU26" s="40"/>
      <c r="KV26" s="40"/>
      <c r="KW26" s="40"/>
      <c r="KX26" s="40"/>
      <c r="KY26" s="40"/>
      <c r="KZ26" s="40"/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/>
      <c r="LY26" s="40"/>
      <c r="LZ26" s="40"/>
      <c r="MA26" s="40"/>
      <c r="MB26" s="40"/>
      <c r="MC26" s="40"/>
      <c r="MD26" s="40"/>
      <c r="ME26" s="40"/>
      <c r="MF26" s="40"/>
      <c r="MG26" s="40"/>
      <c r="MH26" s="40"/>
      <c r="MI26" s="40"/>
      <c r="MJ26" s="40"/>
      <c r="MK26" s="40"/>
      <c r="ML26" s="40"/>
      <c r="MM26" s="40"/>
      <c r="MN26" s="40"/>
      <c r="MO26" s="40"/>
      <c r="MP26" s="40"/>
      <c r="MQ26" s="40"/>
      <c r="MR26" s="40"/>
      <c r="MS26" s="40"/>
      <c r="MT26" s="40"/>
      <c r="MU26" s="40"/>
      <c r="MV26" s="40"/>
      <c r="MW26" s="40"/>
      <c r="MX26" s="40"/>
      <c r="MY26" s="40"/>
      <c r="MZ26" s="40"/>
      <c r="NA26" s="40"/>
      <c r="NB26" s="40"/>
      <c r="NC26" s="40"/>
      <c r="ND26" s="40"/>
      <c r="NE26" s="40"/>
      <c r="NF26" s="40"/>
      <c r="NG26" s="40"/>
      <c r="NH26" s="40"/>
      <c r="NI26" s="40"/>
      <c r="NJ26" s="40"/>
      <c r="NK26" s="40"/>
      <c r="NL26" s="40"/>
      <c r="NM26" s="40"/>
      <c r="NN26" s="40"/>
      <c r="NO26" s="40"/>
      <c r="NP26" s="40"/>
      <c r="NQ26" s="40"/>
      <c r="NR26" s="40"/>
      <c r="NS26" s="40"/>
      <c r="NT26" s="40"/>
      <c r="NU26" s="40"/>
      <c r="NV26" s="40"/>
      <c r="NW26" s="40"/>
      <c r="NX26" s="40"/>
      <c r="NY26" s="40"/>
      <c r="NZ26" s="40"/>
      <c r="OA26" s="40"/>
      <c r="OB26" s="40"/>
      <c r="OC26" s="40"/>
      <c r="OD26" s="40"/>
      <c r="OE26" s="40"/>
      <c r="OF26" s="40"/>
      <c r="OG26" s="40"/>
      <c r="OH26" s="40"/>
      <c r="OI26" s="40"/>
      <c r="OJ26" s="40"/>
      <c r="OK26" s="40"/>
      <c r="OL26" s="40"/>
      <c r="OM26" s="40"/>
      <c r="ON26" s="40"/>
      <c r="OO26" s="40"/>
      <c r="OP26" s="40"/>
      <c r="OQ26" s="40"/>
      <c r="OR26" s="40"/>
      <c r="OS26" s="40"/>
      <c r="OT26" s="40"/>
      <c r="OU26" s="40"/>
      <c r="OV26" s="40"/>
      <c r="OW26" s="40"/>
      <c r="OX26" s="40"/>
      <c r="OY26" s="40"/>
      <c r="OZ26" s="40"/>
      <c r="PA26" s="40"/>
      <c r="PB26" s="40"/>
      <c r="PC26" s="40"/>
      <c r="PD26" s="40"/>
      <c r="PE26" s="40"/>
      <c r="PF26" s="40"/>
      <c r="PG26" s="40"/>
      <c r="PH26" s="40"/>
      <c r="PI26" s="40"/>
      <c r="PJ26" s="40"/>
      <c r="PK26" s="40"/>
      <c r="PL26" s="40"/>
      <c r="PM26" s="40"/>
      <c r="PN26" s="40"/>
      <c r="PO26" s="40"/>
      <c r="PP26" s="40"/>
      <c r="PQ26" s="40"/>
      <c r="PR26" s="40"/>
      <c r="PS26" s="40"/>
      <c r="PT26" s="40"/>
      <c r="PU26" s="40"/>
      <c r="PV26" s="40"/>
      <c r="PW26" s="40"/>
      <c r="PX26" s="40"/>
      <c r="PY26" s="40"/>
      <c r="PZ26" s="40"/>
      <c r="QA26" s="40"/>
      <c r="QB26" s="40"/>
      <c r="QC26" s="40"/>
      <c r="QD26" s="40"/>
      <c r="QE26" s="40"/>
      <c r="QF26" s="40"/>
      <c r="QG26" s="40"/>
      <c r="QH26" s="40"/>
      <c r="QI26" s="40"/>
      <c r="QJ26" s="40"/>
      <c r="QK26" s="40"/>
      <c r="QL26" s="40"/>
      <c r="QM26" s="40"/>
      <c r="QN26" s="40"/>
      <c r="QO26" s="40"/>
      <c r="QP26" s="40"/>
      <c r="QQ26" s="40"/>
      <c r="QR26" s="40"/>
      <c r="QS26" s="40"/>
      <c r="QT26" s="40"/>
      <c r="QU26" s="40"/>
      <c r="QV26" s="40"/>
      <c r="QW26" s="40"/>
      <c r="QX26" s="40"/>
      <c r="QY26" s="40"/>
      <c r="QZ26" s="40"/>
      <c r="RA26" s="40"/>
      <c r="RB26" s="40"/>
      <c r="RC26" s="40"/>
      <c r="RD26" s="40"/>
      <c r="RE26" s="40"/>
      <c r="RF26" s="40"/>
      <c r="RG26" s="40"/>
      <c r="RH26" s="40"/>
      <c r="RI26" s="40"/>
      <c r="RJ26" s="40"/>
      <c r="RK26" s="40"/>
      <c r="RL26" s="40"/>
      <c r="RM26" s="40"/>
      <c r="RN26" s="40"/>
      <c r="RO26" s="40"/>
      <c r="RP26" s="40"/>
      <c r="RQ26" s="40"/>
      <c r="RR26" s="40"/>
      <c r="RS26" s="40"/>
      <c r="RT26" s="40"/>
      <c r="RU26" s="40"/>
      <c r="RV26" s="40"/>
      <c r="RW26" s="40"/>
      <c r="RX26" s="40"/>
      <c r="RY26" s="40"/>
      <c r="RZ26" s="40"/>
      <c r="SA26" s="40"/>
      <c r="SB26" s="40"/>
      <c r="SC26" s="40"/>
      <c r="SD26" s="40"/>
      <c r="SE26" s="40"/>
      <c r="SF26" s="40"/>
      <c r="SG26" s="40"/>
      <c r="SH26" s="40"/>
      <c r="SI26" s="40"/>
      <c r="SJ26" s="40"/>
      <c r="SK26" s="40"/>
      <c r="SL26" s="40"/>
      <c r="SM26" s="40"/>
      <c r="SN26" s="40"/>
      <c r="SO26" s="40"/>
      <c r="SP26" s="40"/>
      <c r="SQ26" s="40"/>
      <c r="SR26" s="40"/>
      <c r="SS26" s="40"/>
      <c r="ST26" s="40"/>
      <c r="SU26" s="40"/>
      <c r="SV26" s="40"/>
      <c r="SW26" s="40"/>
      <c r="SX26" s="40"/>
      <c r="SY26" s="40"/>
      <c r="SZ26" s="40"/>
      <c r="TA26" s="40"/>
      <c r="TB26" s="40"/>
      <c r="TC26" s="40"/>
      <c r="TD26" s="40"/>
      <c r="TE26" s="40"/>
      <c r="TF26" s="40"/>
      <c r="TG26" s="40"/>
      <c r="TH26" s="40"/>
      <c r="TI26" s="40"/>
      <c r="TJ26" s="40"/>
      <c r="TK26" s="40"/>
      <c r="TL26" s="40"/>
      <c r="TM26" s="40"/>
      <c r="TN26" s="40"/>
      <c r="TO26" s="40"/>
      <c r="TP26" s="40"/>
      <c r="TQ26" s="104"/>
    </row>
    <row r="27" spans="1:537" s="99" customFormat="1" ht="15" customHeight="1" x14ac:dyDescent="0.25">
      <c r="A27" s="41" t="s">
        <v>34</v>
      </c>
      <c r="B27" s="100">
        <v>42391</v>
      </c>
      <c r="C27" s="94" t="s">
        <v>31</v>
      </c>
      <c r="D27" s="94" t="s">
        <v>32</v>
      </c>
      <c r="E27" s="94" t="s">
        <v>43</v>
      </c>
      <c r="F27" s="95">
        <v>1500</v>
      </c>
      <c r="G27" s="86">
        <f t="shared" si="0"/>
        <v>2.5575369659572957</v>
      </c>
      <c r="H27" s="67" t="s">
        <v>33</v>
      </c>
      <c r="I27" s="87" t="s">
        <v>28</v>
      </c>
      <c r="J27" s="88" t="s">
        <v>29</v>
      </c>
      <c r="K27" s="89" t="s">
        <v>30</v>
      </c>
      <c r="L27" s="90">
        <v>586.5017866666667</v>
      </c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  <c r="JA27" s="40"/>
      <c r="JB27" s="40"/>
      <c r="JC27" s="40"/>
      <c r="JD27" s="40"/>
      <c r="JE27" s="40"/>
      <c r="JF27" s="40"/>
      <c r="JG27" s="40"/>
      <c r="JH27" s="40"/>
      <c r="JI27" s="40"/>
      <c r="JJ27" s="40"/>
      <c r="JK27" s="40"/>
      <c r="JL27" s="40"/>
      <c r="JM27" s="40"/>
      <c r="JN27" s="40"/>
      <c r="JO27" s="40"/>
      <c r="JP27" s="40"/>
      <c r="JQ27" s="40"/>
      <c r="JR27" s="40"/>
      <c r="JS27" s="40"/>
      <c r="JT27" s="40"/>
      <c r="JU27" s="40"/>
      <c r="JV27" s="40"/>
      <c r="JW27" s="40"/>
      <c r="JX27" s="40"/>
      <c r="JY27" s="40"/>
      <c r="JZ27" s="40"/>
      <c r="KA27" s="40"/>
      <c r="KB27" s="40"/>
      <c r="KC27" s="40"/>
      <c r="KD27" s="40"/>
      <c r="KE27" s="40"/>
      <c r="KF27" s="40"/>
      <c r="KG27" s="40"/>
      <c r="KH27" s="40"/>
      <c r="KI27" s="40"/>
      <c r="KJ27" s="40"/>
      <c r="KK27" s="40"/>
      <c r="KL27" s="40"/>
      <c r="KM27" s="40"/>
      <c r="KN27" s="40"/>
      <c r="KO27" s="40"/>
      <c r="KP27" s="40"/>
      <c r="KQ27" s="40"/>
      <c r="KR27" s="40"/>
      <c r="KS27" s="40"/>
      <c r="KT27" s="40"/>
      <c r="KU27" s="40"/>
      <c r="KV27" s="40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40"/>
      <c r="LJ27" s="40"/>
      <c r="LK27" s="40"/>
      <c r="LL27" s="40"/>
      <c r="LM27" s="40"/>
      <c r="LN27" s="40"/>
      <c r="LO27" s="40"/>
      <c r="LP27" s="40"/>
      <c r="LQ27" s="40"/>
      <c r="LR27" s="40"/>
      <c r="LS27" s="40"/>
      <c r="LT27" s="40"/>
      <c r="LU27" s="40"/>
      <c r="LV27" s="40"/>
      <c r="LW27" s="40"/>
      <c r="LX27" s="40"/>
      <c r="LY27" s="40"/>
      <c r="LZ27" s="40"/>
      <c r="MA27" s="40"/>
      <c r="MB27" s="40"/>
      <c r="MC27" s="40"/>
      <c r="MD27" s="40"/>
      <c r="ME27" s="40"/>
      <c r="MF27" s="40"/>
      <c r="MG27" s="40"/>
      <c r="MH27" s="40"/>
      <c r="MI27" s="40"/>
      <c r="MJ27" s="40"/>
      <c r="MK27" s="40"/>
      <c r="ML27" s="40"/>
      <c r="MM27" s="40"/>
      <c r="MN27" s="40"/>
      <c r="MO27" s="40"/>
      <c r="MP27" s="40"/>
      <c r="MQ27" s="40"/>
      <c r="MR27" s="40"/>
      <c r="MS27" s="40"/>
      <c r="MT27" s="40"/>
      <c r="MU27" s="40"/>
      <c r="MV27" s="40"/>
      <c r="MW27" s="40"/>
      <c r="MX27" s="40"/>
      <c r="MY27" s="40"/>
      <c r="MZ27" s="40"/>
      <c r="NA27" s="40"/>
      <c r="NB27" s="40"/>
      <c r="NC27" s="40"/>
      <c r="ND27" s="40"/>
      <c r="NE27" s="40"/>
      <c r="NF27" s="40"/>
      <c r="NG27" s="40"/>
      <c r="NH27" s="40"/>
      <c r="NI27" s="40"/>
      <c r="NJ27" s="40"/>
      <c r="NK27" s="40"/>
      <c r="NL27" s="40"/>
      <c r="NM27" s="40"/>
      <c r="NN27" s="40"/>
      <c r="NO27" s="40"/>
      <c r="NP27" s="40"/>
      <c r="NQ27" s="40"/>
      <c r="NR27" s="40"/>
      <c r="NS27" s="40"/>
      <c r="NT27" s="40"/>
      <c r="NU27" s="40"/>
      <c r="NV27" s="40"/>
      <c r="NW27" s="40"/>
      <c r="NX27" s="40"/>
      <c r="NY27" s="40"/>
      <c r="NZ27" s="40"/>
      <c r="OA27" s="40"/>
      <c r="OB27" s="40"/>
      <c r="OC27" s="40"/>
      <c r="OD27" s="40"/>
      <c r="OE27" s="40"/>
      <c r="OF27" s="40"/>
      <c r="OG27" s="40"/>
      <c r="OH27" s="40"/>
      <c r="OI27" s="40"/>
      <c r="OJ27" s="40"/>
      <c r="OK27" s="40"/>
      <c r="OL27" s="40"/>
      <c r="OM27" s="40"/>
      <c r="ON27" s="40"/>
      <c r="OO27" s="40"/>
      <c r="OP27" s="40"/>
      <c r="OQ27" s="40"/>
      <c r="OR27" s="40"/>
      <c r="OS27" s="40"/>
      <c r="OT27" s="40"/>
      <c r="OU27" s="40"/>
      <c r="OV27" s="40"/>
      <c r="OW27" s="40"/>
      <c r="OX27" s="40"/>
      <c r="OY27" s="40"/>
      <c r="OZ27" s="40"/>
      <c r="PA27" s="40"/>
      <c r="PB27" s="40"/>
      <c r="PC27" s="40"/>
      <c r="PD27" s="40"/>
      <c r="PE27" s="40"/>
      <c r="PF27" s="40"/>
      <c r="PG27" s="40"/>
      <c r="PH27" s="40"/>
      <c r="PI27" s="40"/>
      <c r="PJ27" s="40"/>
      <c r="PK27" s="40"/>
      <c r="PL27" s="40"/>
      <c r="PM27" s="40"/>
      <c r="PN27" s="40"/>
      <c r="PO27" s="40"/>
      <c r="PP27" s="40"/>
      <c r="PQ27" s="40"/>
      <c r="PR27" s="40"/>
      <c r="PS27" s="40"/>
      <c r="PT27" s="40"/>
      <c r="PU27" s="40"/>
      <c r="PV27" s="40"/>
      <c r="PW27" s="40"/>
      <c r="PX27" s="40"/>
      <c r="PY27" s="40"/>
      <c r="PZ27" s="40"/>
      <c r="QA27" s="40"/>
      <c r="QB27" s="40"/>
      <c r="QC27" s="40"/>
      <c r="QD27" s="40"/>
      <c r="QE27" s="40"/>
      <c r="QF27" s="40"/>
      <c r="QG27" s="40"/>
      <c r="QH27" s="40"/>
      <c r="QI27" s="40"/>
      <c r="QJ27" s="40"/>
      <c r="QK27" s="40"/>
      <c r="QL27" s="40"/>
      <c r="QM27" s="40"/>
      <c r="QN27" s="40"/>
      <c r="QO27" s="40"/>
      <c r="QP27" s="40"/>
      <c r="QQ27" s="40"/>
      <c r="QR27" s="40"/>
      <c r="QS27" s="40"/>
      <c r="QT27" s="40"/>
      <c r="QU27" s="40"/>
      <c r="QV27" s="40"/>
      <c r="QW27" s="40"/>
      <c r="QX27" s="40"/>
      <c r="QY27" s="40"/>
      <c r="QZ27" s="40"/>
      <c r="RA27" s="40"/>
      <c r="RB27" s="40"/>
      <c r="RC27" s="40"/>
      <c r="RD27" s="40"/>
      <c r="RE27" s="40"/>
      <c r="RF27" s="40"/>
      <c r="RG27" s="40"/>
      <c r="RH27" s="40"/>
      <c r="RI27" s="40"/>
      <c r="RJ27" s="40"/>
      <c r="RK27" s="40"/>
      <c r="RL27" s="40"/>
      <c r="RM27" s="40"/>
      <c r="RN27" s="40"/>
      <c r="RO27" s="40"/>
      <c r="RP27" s="40"/>
      <c r="RQ27" s="40"/>
      <c r="RR27" s="40"/>
      <c r="RS27" s="40"/>
      <c r="RT27" s="40"/>
      <c r="RU27" s="40"/>
      <c r="RV27" s="40"/>
      <c r="RW27" s="40"/>
      <c r="RX27" s="40"/>
      <c r="RY27" s="40"/>
      <c r="RZ27" s="40"/>
      <c r="SA27" s="40"/>
      <c r="SB27" s="40"/>
      <c r="SC27" s="40"/>
      <c r="SD27" s="40"/>
      <c r="SE27" s="40"/>
      <c r="SF27" s="40"/>
      <c r="SG27" s="40"/>
      <c r="SH27" s="40"/>
      <c r="SI27" s="40"/>
      <c r="SJ27" s="40"/>
      <c r="SK27" s="40"/>
      <c r="SL27" s="40"/>
      <c r="SM27" s="40"/>
      <c r="SN27" s="40"/>
      <c r="SO27" s="40"/>
      <c r="SP27" s="40"/>
      <c r="SQ27" s="40"/>
      <c r="SR27" s="40"/>
      <c r="SS27" s="40"/>
      <c r="ST27" s="40"/>
      <c r="SU27" s="40"/>
      <c r="SV27" s="40"/>
      <c r="SW27" s="40"/>
      <c r="SX27" s="40"/>
      <c r="SY27" s="40"/>
      <c r="SZ27" s="40"/>
      <c r="TA27" s="40"/>
      <c r="TB27" s="40"/>
      <c r="TC27" s="40"/>
      <c r="TD27" s="40"/>
      <c r="TE27" s="40"/>
      <c r="TF27" s="40"/>
      <c r="TG27" s="40"/>
      <c r="TH27" s="40"/>
      <c r="TI27" s="40"/>
      <c r="TJ27" s="40"/>
      <c r="TK27" s="40"/>
      <c r="TL27" s="40"/>
      <c r="TM27" s="40"/>
      <c r="TN27" s="40"/>
      <c r="TO27" s="40"/>
      <c r="TP27" s="40"/>
      <c r="TQ27" s="104"/>
    </row>
    <row r="28" spans="1:537" s="99" customFormat="1" ht="15" customHeight="1" x14ac:dyDescent="0.25">
      <c r="A28" s="41" t="s">
        <v>34</v>
      </c>
      <c r="B28" s="100">
        <v>42392</v>
      </c>
      <c r="C28" s="94" t="s">
        <v>31</v>
      </c>
      <c r="D28" s="94" t="s">
        <v>32</v>
      </c>
      <c r="E28" s="94" t="s">
        <v>43</v>
      </c>
      <c r="F28" s="95">
        <v>1300</v>
      </c>
      <c r="G28" s="86">
        <f t="shared" si="0"/>
        <v>2.21653203716299</v>
      </c>
      <c r="H28" s="67" t="s">
        <v>33</v>
      </c>
      <c r="I28" s="87" t="s">
        <v>28</v>
      </c>
      <c r="J28" s="88" t="s">
        <v>29</v>
      </c>
      <c r="K28" s="89" t="s">
        <v>30</v>
      </c>
      <c r="L28" s="90">
        <v>586.5017866666667</v>
      </c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/>
      <c r="JU28" s="40"/>
      <c r="JV28" s="40"/>
      <c r="JW28" s="40"/>
      <c r="JX28" s="40"/>
      <c r="JY28" s="40"/>
      <c r="JZ28" s="40"/>
      <c r="KA28" s="40"/>
      <c r="KB28" s="40"/>
      <c r="KC28" s="40"/>
      <c r="KD28" s="40"/>
      <c r="KE28" s="40"/>
      <c r="KF28" s="40"/>
      <c r="KG28" s="40"/>
      <c r="KH28" s="40"/>
      <c r="KI28" s="40"/>
      <c r="KJ28" s="40"/>
      <c r="KK28" s="40"/>
      <c r="KL28" s="40"/>
      <c r="KM28" s="40"/>
      <c r="KN28" s="40"/>
      <c r="KO28" s="40"/>
      <c r="KP28" s="40"/>
      <c r="KQ28" s="40"/>
      <c r="KR28" s="40"/>
      <c r="KS28" s="40"/>
      <c r="KT28" s="40"/>
      <c r="KU28" s="40"/>
      <c r="KV28" s="40"/>
      <c r="KW28" s="40"/>
      <c r="KX28" s="40"/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  <c r="LM28" s="40"/>
      <c r="LN28" s="40"/>
      <c r="LO28" s="40"/>
      <c r="LP28" s="40"/>
      <c r="LQ28" s="40"/>
      <c r="LR28" s="40"/>
      <c r="LS28" s="40"/>
      <c r="LT28" s="40"/>
      <c r="LU28" s="40"/>
      <c r="LV28" s="40"/>
      <c r="LW28" s="40"/>
      <c r="LX28" s="40"/>
      <c r="LY28" s="40"/>
      <c r="LZ28" s="40"/>
      <c r="MA28" s="40"/>
      <c r="MB28" s="40"/>
      <c r="MC28" s="40"/>
      <c r="MD28" s="40"/>
      <c r="ME28" s="40"/>
      <c r="MF28" s="40"/>
      <c r="MG28" s="40"/>
      <c r="MH28" s="40"/>
      <c r="MI28" s="40"/>
      <c r="MJ28" s="40"/>
      <c r="MK28" s="40"/>
      <c r="ML28" s="40"/>
      <c r="MM28" s="40"/>
      <c r="MN28" s="40"/>
      <c r="MO28" s="40"/>
      <c r="MP28" s="40"/>
      <c r="MQ28" s="40"/>
      <c r="MR28" s="40"/>
      <c r="MS28" s="40"/>
      <c r="MT28" s="40"/>
      <c r="MU28" s="40"/>
      <c r="MV28" s="40"/>
      <c r="MW28" s="40"/>
      <c r="MX28" s="40"/>
      <c r="MY28" s="40"/>
      <c r="MZ28" s="40"/>
      <c r="NA28" s="40"/>
      <c r="NB28" s="40"/>
      <c r="NC28" s="40"/>
      <c r="ND28" s="40"/>
      <c r="NE28" s="40"/>
      <c r="NF28" s="40"/>
      <c r="NG28" s="40"/>
      <c r="NH28" s="40"/>
      <c r="NI28" s="40"/>
      <c r="NJ28" s="40"/>
      <c r="NK28" s="40"/>
      <c r="NL28" s="40"/>
      <c r="NM28" s="40"/>
      <c r="NN28" s="40"/>
      <c r="NO28" s="40"/>
      <c r="NP28" s="40"/>
      <c r="NQ28" s="40"/>
      <c r="NR28" s="40"/>
      <c r="NS28" s="40"/>
      <c r="NT28" s="40"/>
      <c r="NU28" s="40"/>
      <c r="NV28" s="40"/>
      <c r="NW28" s="40"/>
      <c r="NX28" s="40"/>
      <c r="NY28" s="40"/>
      <c r="NZ28" s="40"/>
      <c r="OA28" s="40"/>
      <c r="OB28" s="40"/>
      <c r="OC28" s="40"/>
      <c r="OD28" s="40"/>
      <c r="OE28" s="40"/>
      <c r="OF28" s="40"/>
      <c r="OG28" s="40"/>
      <c r="OH28" s="40"/>
      <c r="OI28" s="40"/>
      <c r="OJ28" s="40"/>
      <c r="OK28" s="40"/>
      <c r="OL28" s="40"/>
      <c r="OM28" s="40"/>
      <c r="ON28" s="40"/>
      <c r="OO28" s="40"/>
      <c r="OP28" s="40"/>
      <c r="OQ28" s="40"/>
      <c r="OR28" s="40"/>
      <c r="OS28" s="40"/>
      <c r="OT28" s="40"/>
      <c r="OU28" s="40"/>
      <c r="OV28" s="40"/>
      <c r="OW28" s="40"/>
      <c r="OX28" s="40"/>
      <c r="OY28" s="40"/>
      <c r="OZ28" s="40"/>
      <c r="PA28" s="40"/>
      <c r="PB28" s="40"/>
      <c r="PC28" s="40"/>
      <c r="PD28" s="40"/>
      <c r="PE28" s="40"/>
      <c r="PF28" s="40"/>
      <c r="PG28" s="40"/>
      <c r="PH28" s="40"/>
      <c r="PI28" s="40"/>
      <c r="PJ28" s="40"/>
      <c r="PK28" s="40"/>
      <c r="PL28" s="40"/>
      <c r="PM28" s="40"/>
      <c r="PN28" s="40"/>
      <c r="PO28" s="40"/>
      <c r="PP28" s="40"/>
      <c r="PQ28" s="40"/>
      <c r="PR28" s="40"/>
      <c r="PS28" s="40"/>
      <c r="PT28" s="40"/>
      <c r="PU28" s="40"/>
      <c r="PV28" s="40"/>
      <c r="PW28" s="40"/>
      <c r="PX28" s="40"/>
      <c r="PY28" s="40"/>
      <c r="PZ28" s="40"/>
      <c r="QA28" s="40"/>
      <c r="QB28" s="40"/>
      <c r="QC28" s="40"/>
      <c r="QD28" s="40"/>
      <c r="QE28" s="40"/>
      <c r="QF28" s="40"/>
      <c r="QG28" s="40"/>
      <c r="QH28" s="40"/>
      <c r="QI28" s="40"/>
      <c r="QJ28" s="40"/>
      <c r="QK28" s="40"/>
      <c r="QL28" s="40"/>
      <c r="QM28" s="40"/>
      <c r="QN28" s="40"/>
      <c r="QO28" s="40"/>
      <c r="QP28" s="40"/>
      <c r="QQ28" s="40"/>
      <c r="QR28" s="40"/>
      <c r="QS28" s="40"/>
      <c r="QT28" s="40"/>
      <c r="QU28" s="40"/>
      <c r="QV28" s="40"/>
      <c r="QW28" s="40"/>
      <c r="QX28" s="40"/>
      <c r="QY28" s="40"/>
      <c r="QZ28" s="40"/>
      <c r="RA28" s="40"/>
      <c r="RB28" s="40"/>
      <c r="RC28" s="40"/>
      <c r="RD28" s="40"/>
      <c r="RE28" s="40"/>
      <c r="RF28" s="40"/>
      <c r="RG28" s="40"/>
      <c r="RH28" s="40"/>
      <c r="RI28" s="40"/>
      <c r="RJ28" s="40"/>
      <c r="RK28" s="40"/>
      <c r="RL28" s="40"/>
      <c r="RM28" s="40"/>
      <c r="RN28" s="40"/>
      <c r="RO28" s="40"/>
      <c r="RP28" s="40"/>
      <c r="RQ28" s="40"/>
      <c r="RR28" s="40"/>
      <c r="RS28" s="40"/>
      <c r="RT28" s="40"/>
      <c r="RU28" s="40"/>
      <c r="RV28" s="40"/>
      <c r="RW28" s="40"/>
      <c r="RX28" s="40"/>
      <c r="RY28" s="40"/>
      <c r="RZ28" s="40"/>
      <c r="SA28" s="40"/>
      <c r="SB28" s="40"/>
      <c r="SC28" s="40"/>
      <c r="SD28" s="40"/>
      <c r="SE28" s="40"/>
      <c r="SF28" s="40"/>
      <c r="SG28" s="40"/>
      <c r="SH28" s="40"/>
      <c r="SI28" s="40"/>
      <c r="SJ28" s="40"/>
      <c r="SK28" s="40"/>
      <c r="SL28" s="40"/>
      <c r="SM28" s="40"/>
      <c r="SN28" s="40"/>
      <c r="SO28" s="40"/>
      <c r="SP28" s="40"/>
      <c r="SQ28" s="40"/>
      <c r="SR28" s="40"/>
      <c r="SS28" s="40"/>
      <c r="ST28" s="40"/>
      <c r="SU28" s="40"/>
      <c r="SV28" s="40"/>
      <c r="SW28" s="40"/>
      <c r="SX28" s="40"/>
      <c r="SY28" s="40"/>
      <c r="SZ28" s="40"/>
      <c r="TA28" s="40"/>
      <c r="TB28" s="40"/>
      <c r="TC28" s="40"/>
      <c r="TD28" s="40"/>
      <c r="TE28" s="40"/>
      <c r="TF28" s="40"/>
      <c r="TG28" s="40"/>
      <c r="TH28" s="40"/>
      <c r="TI28" s="40"/>
      <c r="TJ28" s="40"/>
      <c r="TK28" s="40"/>
      <c r="TL28" s="40"/>
      <c r="TM28" s="40"/>
      <c r="TN28" s="40"/>
      <c r="TO28" s="40"/>
      <c r="TP28" s="40"/>
      <c r="TQ28" s="104"/>
    </row>
    <row r="29" spans="1:537" s="99" customFormat="1" ht="15" customHeight="1" x14ac:dyDescent="0.25">
      <c r="A29" s="41" t="s">
        <v>34</v>
      </c>
      <c r="B29" s="100">
        <v>42395</v>
      </c>
      <c r="C29" s="94" t="s">
        <v>31</v>
      </c>
      <c r="D29" s="94" t="s">
        <v>32</v>
      </c>
      <c r="E29" s="94" t="s">
        <v>43</v>
      </c>
      <c r="F29" s="95">
        <v>800</v>
      </c>
      <c r="G29" s="86">
        <f t="shared" si="0"/>
        <v>1.3640197151772244</v>
      </c>
      <c r="H29" s="67" t="s">
        <v>33</v>
      </c>
      <c r="I29" s="87" t="s">
        <v>28</v>
      </c>
      <c r="J29" s="88" t="s">
        <v>29</v>
      </c>
      <c r="K29" s="89" t="s">
        <v>30</v>
      </c>
      <c r="L29" s="90">
        <v>586.5017866666667</v>
      </c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/>
      <c r="LY29" s="40"/>
      <c r="LZ29" s="40"/>
      <c r="MA29" s="40"/>
      <c r="MB29" s="40"/>
      <c r="MC29" s="40"/>
      <c r="MD29" s="40"/>
      <c r="ME29" s="40"/>
      <c r="MF29" s="40"/>
      <c r="MG29" s="40"/>
      <c r="MH29" s="40"/>
      <c r="MI29" s="40"/>
      <c r="MJ29" s="40"/>
      <c r="MK29" s="40"/>
      <c r="ML29" s="40"/>
      <c r="MM29" s="40"/>
      <c r="MN29" s="40"/>
      <c r="MO29" s="40"/>
      <c r="MP29" s="40"/>
      <c r="MQ29" s="40"/>
      <c r="MR29" s="40"/>
      <c r="MS29" s="40"/>
      <c r="MT29" s="40"/>
      <c r="MU29" s="40"/>
      <c r="MV29" s="40"/>
      <c r="MW29" s="40"/>
      <c r="MX29" s="40"/>
      <c r="MY29" s="40"/>
      <c r="MZ29" s="40"/>
      <c r="NA29" s="40"/>
      <c r="NB29" s="40"/>
      <c r="NC29" s="40"/>
      <c r="ND29" s="40"/>
      <c r="NE29" s="40"/>
      <c r="NF29" s="40"/>
      <c r="NG29" s="40"/>
      <c r="NH29" s="40"/>
      <c r="NI29" s="40"/>
      <c r="NJ29" s="40"/>
      <c r="NK29" s="40"/>
      <c r="NL29" s="40"/>
      <c r="NM29" s="40"/>
      <c r="NN29" s="40"/>
      <c r="NO29" s="40"/>
      <c r="NP29" s="40"/>
      <c r="NQ29" s="40"/>
      <c r="NR29" s="40"/>
      <c r="NS29" s="40"/>
      <c r="NT29" s="40"/>
      <c r="NU29" s="40"/>
      <c r="NV29" s="40"/>
      <c r="NW29" s="40"/>
      <c r="NX29" s="40"/>
      <c r="NY29" s="40"/>
      <c r="NZ29" s="40"/>
      <c r="OA29" s="40"/>
      <c r="OB29" s="40"/>
      <c r="OC29" s="40"/>
      <c r="OD29" s="40"/>
      <c r="OE29" s="40"/>
      <c r="OF29" s="40"/>
      <c r="OG29" s="40"/>
      <c r="OH29" s="40"/>
      <c r="OI29" s="40"/>
      <c r="OJ29" s="40"/>
      <c r="OK29" s="40"/>
      <c r="OL29" s="40"/>
      <c r="OM29" s="40"/>
      <c r="ON29" s="40"/>
      <c r="OO29" s="40"/>
      <c r="OP29" s="40"/>
      <c r="OQ29" s="40"/>
      <c r="OR29" s="40"/>
      <c r="OS29" s="40"/>
      <c r="OT29" s="40"/>
      <c r="OU29" s="40"/>
      <c r="OV29" s="40"/>
      <c r="OW29" s="40"/>
      <c r="OX29" s="40"/>
      <c r="OY29" s="40"/>
      <c r="OZ29" s="40"/>
      <c r="PA29" s="40"/>
      <c r="PB29" s="40"/>
      <c r="PC29" s="40"/>
      <c r="PD29" s="40"/>
      <c r="PE29" s="40"/>
      <c r="PF29" s="40"/>
      <c r="PG29" s="40"/>
      <c r="PH29" s="40"/>
      <c r="PI29" s="40"/>
      <c r="PJ29" s="40"/>
      <c r="PK29" s="40"/>
      <c r="PL29" s="40"/>
      <c r="PM29" s="40"/>
      <c r="PN29" s="40"/>
      <c r="PO29" s="40"/>
      <c r="PP29" s="40"/>
      <c r="PQ29" s="40"/>
      <c r="PR29" s="40"/>
      <c r="PS29" s="40"/>
      <c r="PT29" s="40"/>
      <c r="PU29" s="40"/>
      <c r="PV29" s="40"/>
      <c r="PW29" s="40"/>
      <c r="PX29" s="40"/>
      <c r="PY29" s="40"/>
      <c r="PZ29" s="40"/>
      <c r="QA29" s="40"/>
      <c r="QB29" s="40"/>
      <c r="QC29" s="40"/>
      <c r="QD29" s="40"/>
      <c r="QE29" s="40"/>
      <c r="QF29" s="40"/>
      <c r="QG29" s="40"/>
      <c r="QH29" s="40"/>
      <c r="QI29" s="40"/>
      <c r="QJ29" s="40"/>
      <c r="QK29" s="40"/>
      <c r="QL29" s="40"/>
      <c r="QM29" s="40"/>
      <c r="QN29" s="40"/>
      <c r="QO29" s="40"/>
      <c r="QP29" s="40"/>
      <c r="QQ29" s="40"/>
      <c r="QR29" s="40"/>
      <c r="QS29" s="40"/>
      <c r="QT29" s="40"/>
      <c r="QU29" s="40"/>
      <c r="QV29" s="40"/>
      <c r="QW29" s="40"/>
      <c r="QX29" s="40"/>
      <c r="QY29" s="40"/>
      <c r="QZ29" s="40"/>
      <c r="RA29" s="40"/>
      <c r="RB29" s="40"/>
      <c r="RC29" s="40"/>
      <c r="RD29" s="40"/>
      <c r="RE29" s="40"/>
      <c r="RF29" s="40"/>
      <c r="RG29" s="40"/>
      <c r="RH29" s="40"/>
      <c r="RI29" s="40"/>
      <c r="RJ29" s="40"/>
      <c r="RK29" s="40"/>
      <c r="RL29" s="40"/>
      <c r="RM29" s="40"/>
      <c r="RN29" s="40"/>
      <c r="RO29" s="40"/>
      <c r="RP29" s="40"/>
      <c r="RQ29" s="40"/>
      <c r="RR29" s="40"/>
      <c r="RS29" s="40"/>
      <c r="RT29" s="40"/>
      <c r="RU29" s="40"/>
      <c r="RV29" s="40"/>
      <c r="RW29" s="40"/>
      <c r="RX29" s="40"/>
      <c r="RY29" s="40"/>
      <c r="RZ29" s="40"/>
      <c r="SA29" s="40"/>
      <c r="SB29" s="40"/>
      <c r="SC29" s="40"/>
      <c r="SD29" s="40"/>
      <c r="SE29" s="40"/>
      <c r="SF29" s="40"/>
      <c r="SG29" s="40"/>
      <c r="SH29" s="40"/>
      <c r="SI29" s="40"/>
      <c r="SJ29" s="40"/>
      <c r="SK29" s="40"/>
      <c r="SL29" s="40"/>
      <c r="SM29" s="40"/>
      <c r="SN29" s="40"/>
      <c r="SO29" s="40"/>
      <c r="SP29" s="40"/>
      <c r="SQ29" s="40"/>
      <c r="SR29" s="40"/>
      <c r="SS29" s="40"/>
      <c r="ST29" s="40"/>
      <c r="SU29" s="40"/>
      <c r="SV29" s="40"/>
      <c r="SW29" s="40"/>
      <c r="SX29" s="40"/>
      <c r="SY29" s="40"/>
      <c r="SZ29" s="40"/>
      <c r="TA29" s="40"/>
      <c r="TB29" s="40"/>
      <c r="TC29" s="40"/>
      <c r="TD29" s="40"/>
      <c r="TE29" s="40"/>
      <c r="TF29" s="40"/>
      <c r="TG29" s="40"/>
      <c r="TH29" s="40"/>
      <c r="TI29" s="40"/>
      <c r="TJ29" s="40"/>
      <c r="TK29" s="40"/>
      <c r="TL29" s="40"/>
      <c r="TM29" s="40"/>
      <c r="TN29" s="40"/>
      <c r="TO29" s="40"/>
      <c r="TP29" s="40"/>
      <c r="TQ29" s="104"/>
    </row>
    <row r="30" spans="1:537" s="99" customFormat="1" ht="15" customHeight="1" x14ac:dyDescent="0.25">
      <c r="A30" s="41" t="s">
        <v>34</v>
      </c>
      <c r="B30" s="100">
        <v>42396</v>
      </c>
      <c r="C30" s="94" t="s">
        <v>31</v>
      </c>
      <c r="D30" s="94" t="s">
        <v>32</v>
      </c>
      <c r="E30" s="94" t="s">
        <v>43</v>
      </c>
      <c r="F30" s="95">
        <v>800</v>
      </c>
      <c r="G30" s="86">
        <f t="shared" si="0"/>
        <v>1.3640197151772244</v>
      </c>
      <c r="H30" s="67" t="s">
        <v>33</v>
      </c>
      <c r="I30" s="87" t="s">
        <v>28</v>
      </c>
      <c r="J30" s="88" t="s">
        <v>29</v>
      </c>
      <c r="K30" s="89" t="s">
        <v>30</v>
      </c>
      <c r="L30" s="90">
        <v>586.5017866666667</v>
      </c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  <c r="IW30" s="40"/>
      <c r="IX30" s="40"/>
      <c r="IY30" s="40"/>
      <c r="IZ30" s="40"/>
      <c r="JA30" s="40"/>
      <c r="JB30" s="40"/>
      <c r="JC30" s="40"/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40"/>
      <c r="JO30" s="40"/>
      <c r="JP30" s="40"/>
      <c r="JQ30" s="40"/>
      <c r="JR30" s="40"/>
      <c r="JS30" s="40"/>
      <c r="JT30" s="40"/>
      <c r="JU30" s="40"/>
      <c r="JV30" s="40"/>
      <c r="JW30" s="40"/>
      <c r="JX30" s="40"/>
      <c r="JY30" s="40"/>
      <c r="JZ30" s="40"/>
      <c r="KA30" s="40"/>
      <c r="KB30" s="40"/>
      <c r="KC30" s="40"/>
      <c r="KD30" s="40"/>
      <c r="KE30" s="40"/>
      <c r="KF30" s="40"/>
      <c r="KG30" s="40"/>
      <c r="KH30" s="40"/>
      <c r="KI30" s="40"/>
      <c r="KJ30" s="40"/>
      <c r="KK30" s="40"/>
      <c r="KL30" s="40"/>
      <c r="KM30" s="40"/>
      <c r="KN30" s="40"/>
      <c r="KO30" s="40"/>
      <c r="KP30" s="40"/>
      <c r="KQ30" s="40"/>
      <c r="KR30" s="40"/>
      <c r="KS30" s="40"/>
      <c r="KT30" s="40"/>
      <c r="KU30" s="40"/>
      <c r="KV30" s="40"/>
      <c r="KW30" s="40"/>
      <c r="KX30" s="40"/>
      <c r="KY30" s="40"/>
      <c r="KZ30" s="40"/>
      <c r="LA30" s="40"/>
      <c r="LB30" s="40"/>
      <c r="LC30" s="40"/>
      <c r="LD30" s="40"/>
      <c r="LE30" s="40"/>
      <c r="LF30" s="40"/>
      <c r="LG30" s="40"/>
      <c r="LH30" s="40"/>
      <c r="LI30" s="40"/>
      <c r="LJ30" s="40"/>
      <c r="LK30" s="40"/>
      <c r="LL30" s="40"/>
      <c r="LM30" s="40"/>
      <c r="LN30" s="40"/>
      <c r="LO30" s="40"/>
      <c r="LP30" s="40"/>
      <c r="LQ30" s="40"/>
      <c r="LR30" s="40"/>
      <c r="LS30" s="40"/>
      <c r="LT30" s="40"/>
      <c r="LU30" s="40"/>
      <c r="LV30" s="40"/>
      <c r="LW30" s="40"/>
      <c r="LX30" s="40"/>
      <c r="LY30" s="40"/>
      <c r="LZ30" s="40"/>
      <c r="MA30" s="40"/>
      <c r="MB30" s="40"/>
      <c r="MC30" s="40"/>
      <c r="MD30" s="40"/>
      <c r="ME30" s="40"/>
      <c r="MF30" s="40"/>
      <c r="MG30" s="40"/>
      <c r="MH30" s="40"/>
      <c r="MI30" s="40"/>
      <c r="MJ30" s="40"/>
      <c r="MK30" s="40"/>
      <c r="ML30" s="40"/>
      <c r="MM30" s="40"/>
      <c r="MN30" s="40"/>
      <c r="MO30" s="40"/>
      <c r="MP30" s="40"/>
      <c r="MQ30" s="40"/>
      <c r="MR30" s="40"/>
      <c r="MS30" s="40"/>
      <c r="MT30" s="40"/>
      <c r="MU30" s="40"/>
      <c r="MV30" s="40"/>
      <c r="MW30" s="40"/>
      <c r="MX30" s="40"/>
      <c r="MY30" s="40"/>
      <c r="MZ30" s="40"/>
      <c r="NA30" s="40"/>
      <c r="NB30" s="40"/>
      <c r="NC30" s="40"/>
      <c r="ND30" s="40"/>
      <c r="NE30" s="40"/>
      <c r="NF30" s="40"/>
      <c r="NG30" s="40"/>
      <c r="NH30" s="40"/>
      <c r="NI30" s="40"/>
      <c r="NJ30" s="40"/>
      <c r="NK30" s="40"/>
      <c r="NL30" s="40"/>
      <c r="NM30" s="40"/>
      <c r="NN30" s="40"/>
      <c r="NO30" s="40"/>
      <c r="NP30" s="40"/>
      <c r="NQ30" s="40"/>
      <c r="NR30" s="40"/>
      <c r="NS30" s="40"/>
      <c r="NT30" s="40"/>
      <c r="NU30" s="40"/>
      <c r="NV30" s="40"/>
      <c r="NW30" s="40"/>
      <c r="NX30" s="40"/>
      <c r="NY30" s="40"/>
      <c r="NZ30" s="40"/>
      <c r="OA30" s="40"/>
      <c r="OB30" s="40"/>
      <c r="OC30" s="40"/>
      <c r="OD30" s="40"/>
      <c r="OE30" s="40"/>
      <c r="OF30" s="40"/>
      <c r="OG30" s="40"/>
      <c r="OH30" s="40"/>
      <c r="OI30" s="40"/>
      <c r="OJ30" s="40"/>
      <c r="OK30" s="40"/>
      <c r="OL30" s="40"/>
      <c r="OM30" s="40"/>
      <c r="ON30" s="40"/>
      <c r="OO30" s="40"/>
      <c r="OP30" s="40"/>
      <c r="OQ30" s="40"/>
      <c r="OR30" s="40"/>
      <c r="OS30" s="40"/>
      <c r="OT30" s="40"/>
      <c r="OU30" s="40"/>
      <c r="OV30" s="40"/>
      <c r="OW30" s="40"/>
      <c r="OX30" s="40"/>
      <c r="OY30" s="40"/>
      <c r="OZ30" s="40"/>
      <c r="PA30" s="40"/>
      <c r="PB30" s="40"/>
      <c r="PC30" s="40"/>
      <c r="PD30" s="40"/>
      <c r="PE30" s="40"/>
      <c r="PF30" s="40"/>
      <c r="PG30" s="40"/>
      <c r="PH30" s="40"/>
      <c r="PI30" s="40"/>
      <c r="PJ30" s="40"/>
      <c r="PK30" s="40"/>
      <c r="PL30" s="40"/>
      <c r="PM30" s="40"/>
      <c r="PN30" s="40"/>
      <c r="PO30" s="40"/>
      <c r="PP30" s="40"/>
      <c r="PQ30" s="40"/>
      <c r="PR30" s="40"/>
      <c r="PS30" s="40"/>
      <c r="PT30" s="40"/>
      <c r="PU30" s="40"/>
      <c r="PV30" s="40"/>
      <c r="PW30" s="40"/>
      <c r="PX30" s="40"/>
      <c r="PY30" s="40"/>
      <c r="PZ30" s="40"/>
      <c r="QA30" s="40"/>
      <c r="QB30" s="40"/>
      <c r="QC30" s="40"/>
      <c r="QD30" s="40"/>
      <c r="QE30" s="40"/>
      <c r="QF30" s="40"/>
      <c r="QG30" s="40"/>
      <c r="QH30" s="40"/>
      <c r="QI30" s="40"/>
      <c r="QJ30" s="40"/>
      <c r="QK30" s="40"/>
      <c r="QL30" s="40"/>
      <c r="QM30" s="40"/>
      <c r="QN30" s="40"/>
      <c r="QO30" s="40"/>
      <c r="QP30" s="40"/>
      <c r="QQ30" s="40"/>
      <c r="QR30" s="40"/>
      <c r="QS30" s="40"/>
      <c r="QT30" s="40"/>
      <c r="QU30" s="40"/>
      <c r="QV30" s="40"/>
      <c r="QW30" s="40"/>
      <c r="QX30" s="40"/>
      <c r="QY30" s="40"/>
      <c r="QZ30" s="40"/>
      <c r="RA30" s="40"/>
      <c r="RB30" s="40"/>
      <c r="RC30" s="40"/>
      <c r="RD30" s="40"/>
      <c r="RE30" s="40"/>
      <c r="RF30" s="40"/>
      <c r="RG30" s="40"/>
      <c r="RH30" s="40"/>
      <c r="RI30" s="40"/>
      <c r="RJ30" s="40"/>
      <c r="RK30" s="40"/>
      <c r="RL30" s="40"/>
      <c r="RM30" s="40"/>
      <c r="RN30" s="40"/>
      <c r="RO30" s="40"/>
      <c r="RP30" s="40"/>
      <c r="RQ30" s="40"/>
      <c r="RR30" s="40"/>
      <c r="RS30" s="40"/>
      <c r="RT30" s="40"/>
      <c r="RU30" s="40"/>
      <c r="RV30" s="40"/>
      <c r="RW30" s="40"/>
      <c r="RX30" s="40"/>
      <c r="RY30" s="40"/>
      <c r="RZ30" s="40"/>
      <c r="SA30" s="40"/>
      <c r="SB30" s="40"/>
      <c r="SC30" s="40"/>
      <c r="SD30" s="40"/>
      <c r="SE30" s="40"/>
      <c r="SF30" s="40"/>
      <c r="SG30" s="40"/>
      <c r="SH30" s="40"/>
      <c r="SI30" s="40"/>
      <c r="SJ30" s="40"/>
      <c r="SK30" s="40"/>
      <c r="SL30" s="40"/>
      <c r="SM30" s="40"/>
      <c r="SN30" s="40"/>
      <c r="SO30" s="40"/>
      <c r="SP30" s="40"/>
      <c r="SQ30" s="40"/>
      <c r="SR30" s="40"/>
      <c r="SS30" s="40"/>
      <c r="ST30" s="40"/>
      <c r="SU30" s="40"/>
      <c r="SV30" s="40"/>
      <c r="SW30" s="40"/>
      <c r="SX30" s="40"/>
      <c r="SY30" s="40"/>
      <c r="SZ30" s="40"/>
      <c r="TA30" s="40"/>
      <c r="TB30" s="40"/>
      <c r="TC30" s="40"/>
      <c r="TD30" s="40"/>
      <c r="TE30" s="40"/>
      <c r="TF30" s="40"/>
      <c r="TG30" s="40"/>
      <c r="TH30" s="40"/>
      <c r="TI30" s="40"/>
      <c r="TJ30" s="40"/>
      <c r="TK30" s="40"/>
      <c r="TL30" s="40"/>
      <c r="TM30" s="40"/>
      <c r="TN30" s="40"/>
      <c r="TO30" s="40"/>
      <c r="TP30" s="40"/>
      <c r="TQ30" s="104"/>
    </row>
    <row r="31" spans="1:537" s="99" customFormat="1" ht="15" customHeight="1" x14ac:dyDescent="0.25">
      <c r="A31" s="41" t="s">
        <v>34</v>
      </c>
      <c r="B31" s="100">
        <v>42397</v>
      </c>
      <c r="C31" s="94" t="s">
        <v>31</v>
      </c>
      <c r="D31" s="94" t="s">
        <v>32</v>
      </c>
      <c r="E31" s="94" t="s">
        <v>43</v>
      </c>
      <c r="F31" s="95">
        <v>800</v>
      </c>
      <c r="G31" s="86">
        <f t="shared" si="0"/>
        <v>1.3640197151772244</v>
      </c>
      <c r="H31" s="67" t="s">
        <v>33</v>
      </c>
      <c r="I31" s="87" t="s">
        <v>28</v>
      </c>
      <c r="J31" s="88" t="s">
        <v>29</v>
      </c>
      <c r="K31" s="89" t="s">
        <v>30</v>
      </c>
      <c r="L31" s="90">
        <v>586.5017866666667</v>
      </c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  <c r="IW31" s="40"/>
      <c r="IX31" s="40"/>
      <c r="IY31" s="40"/>
      <c r="IZ31" s="40"/>
      <c r="JA31" s="40"/>
      <c r="JB31" s="40"/>
      <c r="JC31" s="40"/>
      <c r="JD31" s="40"/>
      <c r="JE31" s="40"/>
      <c r="JF31" s="40"/>
      <c r="JG31" s="40"/>
      <c r="JH31" s="40"/>
      <c r="JI31" s="40"/>
      <c r="JJ31" s="40"/>
      <c r="JK31" s="40"/>
      <c r="JL31" s="40"/>
      <c r="JM31" s="40"/>
      <c r="JN31" s="40"/>
      <c r="JO31" s="40"/>
      <c r="JP31" s="40"/>
      <c r="JQ31" s="40"/>
      <c r="JR31" s="40"/>
      <c r="JS31" s="40"/>
      <c r="JT31" s="40"/>
      <c r="JU31" s="40"/>
      <c r="JV31" s="40"/>
      <c r="JW31" s="40"/>
      <c r="JX31" s="40"/>
      <c r="JY31" s="40"/>
      <c r="JZ31" s="40"/>
      <c r="KA31" s="40"/>
      <c r="KB31" s="40"/>
      <c r="KC31" s="40"/>
      <c r="KD31" s="40"/>
      <c r="KE31" s="40"/>
      <c r="KF31" s="40"/>
      <c r="KG31" s="40"/>
      <c r="KH31" s="40"/>
      <c r="KI31" s="40"/>
      <c r="KJ31" s="40"/>
      <c r="KK31" s="40"/>
      <c r="KL31" s="40"/>
      <c r="KM31" s="40"/>
      <c r="KN31" s="40"/>
      <c r="KO31" s="40"/>
      <c r="KP31" s="40"/>
      <c r="KQ31" s="40"/>
      <c r="KR31" s="40"/>
      <c r="KS31" s="40"/>
      <c r="KT31" s="40"/>
      <c r="KU31" s="40"/>
      <c r="KV31" s="40"/>
      <c r="KW31" s="40"/>
      <c r="KX31" s="40"/>
      <c r="KY31" s="40"/>
      <c r="KZ31" s="40"/>
      <c r="LA31" s="40"/>
      <c r="LB31" s="40"/>
      <c r="LC31" s="40"/>
      <c r="LD31" s="40"/>
      <c r="LE31" s="40"/>
      <c r="LF31" s="40"/>
      <c r="LG31" s="40"/>
      <c r="LH31" s="40"/>
      <c r="LI31" s="40"/>
      <c r="LJ31" s="40"/>
      <c r="LK31" s="40"/>
      <c r="LL31" s="40"/>
      <c r="LM31" s="40"/>
      <c r="LN31" s="40"/>
      <c r="LO31" s="40"/>
      <c r="LP31" s="40"/>
      <c r="LQ31" s="40"/>
      <c r="LR31" s="40"/>
      <c r="LS31" s="40"/>
      <c r="LT31" s="40"/>
      <c r="LU31" s="40"/>
      <c r="LV31" s="40"/>
      <c r="LW31" s="40"/>
      <c r="LX31" s="40"/>
      <c r="LY31" s="40"/>
      <c r="LZ31" s="40"/>
      <c r="MA31" s="40"/>
      <c r="MB31" s="40"/>
      <c r="MC31" s="40"/>
      <c r="MD31" s="40"/>
      <c r="ME31" s="40"/>
      <c r="MF31" s="40"/>
      <c r="MG31" s="40"/>
      <c r="MH31" s="40"/>
      <c r="MI31" s="40"/>
      <c r="MJ31" s="40"/>
      <c r="MK31" s="40"/>
      <c r="ML31" s="40"/>
      <c r="MM31" s="40"/>
      <c r="MN31" s="40"/>
      <c r="MO31" s="40"/>
      <c r="MP31" s="40"/>
      <c r="MQ31" s="40"/>
      <c r="MR31" s="40"/>
      <c r="MS31" s="40"/>
      <c r="MT31" s="40"/>
      <c r="MU31" s="40"/>
      <c r="MV31" s="40"/>
      <c r="MW31" s="40"/>
      <c r="MX31" s="40"/>
      <c r="MY31" s="40"/>
      <c r="MZ31" s="40"/>
      <c r="NA31" s="40"/>
      <c r="NB31" s="40"/>
      <c r="NC31" s="40"/>
      <c r="ND31" s="40"/>
      <c r="NE31" s="40"/>
      <c r="NF31" s="40"/>
      <c r="NG31" s="40"/>
      <c r="NH31" s="40"/>
      <c r="NI31" s="40"/>
      <c r="NJ31" s="40"/>
      <c r="NK31" s="40"/>
      <c r="NL31" s="40"/>
      <c r="NM31" s="40"/>
      <c r="NN31" s="40"/>
      <c r="NO31" s="40"/>
      <c r="NP31" s="40"/>
      <c r="NQ31" s="40"/>
      <c r="NR31" s="40"/>
      <c r="NS31" s="40"/>
      <c r="NT31" s="40"/>
      <c r="NU31" s="40"/>
      <c r="NV31" s="40"/>
      <c r="NW31" s="40"/>
      <c r="NX31" s="40"/>
      <c r="NY31" s="40"/>
      <c r="NZ31" s="40"/>
      <c r="OA31" s="40"/>
      <c r="OB31" s="40"/>
      <c r="OC31" s="40"/>
      <c r="OD31" s="40"/>
      <c r="OE31" s="40"/>
      <c r="OF31" s="40"/>
      <c r="OG31" s="40"/>
      <c r="OH31" s="40"/>
      <c r="OI31" s="40"/>
      <c r="OJ31" s="40"/>
      <c r="OK31" s="40"/>
      <c r="OL31" s="40"/>
      <c r="OM31" s="40"/>
      <c r="ON31" s="40"/>
      <c r="OO31" s="40"/>
      <c r="OP31" s="40"/>
      <c r="OQ31" s="40"/>
      <c r="OR31" s="40"/>
      <c r="OS31" s="40"/>
      <c r="OT31" s="40"/>
      <c r="OU31" s="40"/>
      <c r="OV31" s="40"/>
      <c r="OW31" s="40"/>
      <c r="OX31" s="40"/>
      <c r="OY31" s="40"/>
      <c r="OZ31" s="40"/>
      <c r="PA31" s="40"/>
      <c r="PB31" s="40"/>
      <c r="PC31" s="40"/>
      <c r="PD31" s="40"/>
      <c r="PE31" s="40"/>
      <c r="PF31" s="40"/>
      <c r="PG31" s="40"/>
      <c r="PH31" s="40"/>
      <c r="PI31" s="40"/>
      <c r="PJ31" s="40"/>
      <c r="PK31" s="40"/>
      <c r="PL31" s="40"/>
      <c r="PM31" s="40"/>
      <c r="PN31" s="40"/>
      <c r="PO31" s="40"/>
      <c r="PP31" s="40"/>
      <c r="PQ31" s="40"/>
      <c r="PR31" s="40"/>
      <c r="PS31" s="40"/>
      <c r="PT31" s="40"/>
      <c r="PU31" s="40"/>
      <c r="PV31" s="40"/>
      <c r="PW31" s="40"/>
      <c r="PX31" s="40"/>
      <c r="PY31" s="40"/>
      <c r="PZ31" s="40"/>
      <c r="QA31" s="40"/>
      <c r="QB31" s="40"/>
      <c r="QC31" s="40"/>
      <c r="QD31" s="40"/>
      <c r="QE31" s="40"/>
      <c r="QF31" s="40"/>
      <c r="QG31" s="40"/>
      <c r="QH31" s="40"/>
      <c r="QI31" s="40"/>
      <c r="QJ31" s="40"/>
      <c r="QK31" s="40"/>
      <c r="QL31" s="40"/>
      <c r="QM31" s="40"/>
      <c r="QN31" s="40"/>
      <c r="QO31" s="40"/>
      <c r="QP31" s="40"/>
      <c r="QQ31" s="40"/>
      <c r="QR31" s="40"/>
      <c r="QS31" s="40"/>
      <c r="QT31" s="40"/>
      <c r="QU31" s="40"/>
      <c r="QV31" s="40"/>
      <c r="QW31" s="40"/>
      <c r="QX31" s="40"/>
      <c r="QY31" s="40"/>
      <c r="QZ31" s="40"/>
      <c r="RA31" s="40"/>
      <c r="RB31" s="40"/>
      <c r="RC31" s="40"/>
      <c r="RD31" s="40"/>
      <c r="RE31" s="40"/>
      <c r="RF31" s="40"/>
      <c r="RG31" s="40"/>
      <c r="RH31" s="40"/>
      <c r="RI31" s="40"/>
      <c r="RJ31" s="40"/>
      <c r="RK31" s="40"/>
      <c r="RL31" s="40"/>
      <c r="RM31" s="40"/>
      <c r="RN31" s="40"/>
      <c r="RO31" s="40"/>
      <c r="RP31" s="40"/>
      <c r="RQ31" s="40"/>
      <c r="RR31" s="40"/>
      <c r="RS31" s="40"/>
      <c r="RT31" s="40"/>
      <c r="RU31" s="40"/>
      <c r="RV31" s="40"/>
      <c r="RW31" s="40"/>
      <c r="RX31" s="40"/>
      <c r="RY31" s="40"/>
      <c r="RZ31" s="40"/>
      <c r="SA31" s="40"/>
      <c r="SB31" s="40"/>
      <c r="SC31" s="40"/>
      <c r="SD31" s="40"/>
      <c r="SE31" s="40"/>
      <c r="SF31" s="40"/>
      <c r="SG31" s="40"/>
      <c r="SH31" s="40"/>
      <c r="SI31" s="40"/>
      <c r="SJ31" s="40"/>
      <c r="SK31" s="40"/>
      <c r="SL31" s="40"/>
      <c r="SM31" s="40"/>
      <c r="SN31" s="40"/>
      <c r="SO31" s="40"/>
      <c r="SP31" s="40"/>
      <c r="SQ31" s="40"/>
      <c r="SR31" s="40"/>
      <c r="SS31" s="40"/>
      <c r="ST31" s="40"/>
      <c r="SU31" s="40"/>
      <c r="SV31" s="40"/>
      <c r="SW31" s="40"/>
      <c r="SX31" s="40"/>
      <c r="SY31" s="40"/>
      <c r="SZ31" s="40"/>
      <c r="TA31" s="40"/>
      <c r="TB31" s="40"/>
      <c r="TC31" s="40"/>
      <c r="TD31" s="40"/>
      <c r="TE31" s="40"/>
      <c r="TF31" s="40"/>
      <c r="TG31" s="40"/>
      <c r="TH31" s="40"/>
      <c r="TI31" s="40"/>
      <c r="TJ31" s="40"/>
      <c r="TK31" s="40"/>
      <c r="TL31" s="40"/>
      <c r="TM31" s="40"/>
      <c r="TN31" s="40"/>
      <c r="TO31" s="40"/>
      <c r="TP31" s="40"/>
      <c r="TQ31" s="104"/>
    </row>
    <row r="32" spans="1:537" s="99" customFormat="1" ht="15" customHeight="1" x14ac:dyDescent="0.25">
      <c r="A32" s="41" t="s">
        <v>34</v>
      </c>
      <c r="B32" s="100">
        <v>42398</v>
      </c>
      <c r="C32" s="94" t="s">
        <v>31</v>
      </c>
      <c r="D32" s="94" t="s">
        <v>32</v>
      </c>
      <c r="E32" s="94" t="s">
        <v>43</v>
      </c>
      <c r="F32" s="95">
        <v>1400</v>
      </c>
      <c r="G32" s="86">
        <f t="shared" si="0"/>
        <v>2.3870345015601431</v>
      </c>
      <c r="H32" s="67" t="s">
        <v>33</v>
      </c>
      <c r="I32" s="87" t="s">
        <v>28</v>
      </c>
      <c r="J32" s="88" t="s">
        <v>29</v>
      </c>
      <c r="K32" s="89" t="s">
        <v>30</v>
      </c>
      <c r="L32" s="90">
        <v>586.5017866666667</v>
      </c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  <c r="IW32" s="40"/>
      <c r="IX32" s="40"/>
      <c r="IY32" s="40"/>
      <c r="IZ32" s="40"/>
      <c r="JA32" s="40"/>
      <c r="JB32" s="40"/>
      <c r="JC32" s="40"/>
      <c r="JD32" s="40"/>
      <c r="JE32" s="40"/>
      <c r="JF32" s="40"/>
      <c r="JG32" s="40"/>
      <c r="JH32" s="40"/>
      <c r="JI32" s="40"/>
      <c r="JJ32" s="40"/>
      <c r="JK32" s="40"/>
      <c r="JL32" s="40"/>
      <c r="JM32" s="40"/>
      <c r="JN32" s="40"/>
      <c r="JO32" s="40"/>
      <c r="JP32" s="40"/>
      <c r="JQ32" s="40"/>
      <c r="JR32" s="40"/>
      <c r="JS32" s="40"/>
      <c r="JT32" s="40"/>
      <c r="JU32" s="40"/>
      <c r="JV32" s="40"/>
      <c r="JW32" s="40"/>
      <c r="JX32" s="40"/>
      <c r="JY32" s="40"/>
      <c r="JZ32" s="40"/>
      <c r="KA32" s="40"/>
      <c r="KB32" s="40"/>
      <c r="KC32" s="40"/>
      <c r="KD32" s="40"/>
      <c r="KE32" s="40"/>
      <c r="KF32" s="40"/>
      <c r="KG32" s="40"/>
      <c r="KH32" s="40"/>
      <c r="KI32" s="40"/>
      <c r="KJ32" s="40"/>
      <c r="KK32" s="40"/>
      <c r="KL32" s="40"/>
      <c r="KM32" s="40"/>
      <c r="KN32" s="40"/>
      <c r="KO32" s="40"/>
      <c r="KP32" s="40"/>
      <c r="KQ32" s="40"/>
      <c r="KR32" s="40"/>
      <c r="KS32" s="40"/>
      <c r="KT32" s="40"/>
      <c r="KU32" s="40"/>
      <c r="KV32" s="40"/>
      <c r="KW32" s="40"/>
      <c r="KX32" s="40"/>
      <c r="KY32" s="40"/>
      <c r="KZ32" s="40"/>
      <c r="LA32" s="40"/>
      <c r="LB32" s="40"/>
      <c r="LC32" s="40"/>
      <c r="LD32" s="40"/>
      <c r="LE32" s="40"/>
      <c r="LF32" s="40"/>
      <c r="LG32" s="40"/>
      <c r="LH32" s="40"/>
      <c r="LI32" s="40"/>
      <c r="LJ32" s="40"/>
      <c r="LK32" s="40"/>
      <c r="LL32" s="40"/>
      <c r="LM32" s="40"/>
      <c r="LN32" s="40"/>
      <c r="LO32" s="40"/>
      <c r="LP32" s="40"/>
      <c r="LQ32" s="40"/>
      <c r="LR32" s="40"/>
      <c r="LS32" s="40"/>
      <c r="LT32" s="40"/>
      <c r="LU32" s="40"/>
      <c r="LV32" s="40"/>
      <c r="LW32" s="40"/>
      <c r="LX32" s="40"/>
      <c r="LY32" s="40"/>
      <c r="LZ32" s="40"/>
      <c r="MA32" s="40"/>
      <c r="MB32" s="40"/>
      <c r="MC32" s="40"/>
      <c r="MD32" s="40"/>
      <c r="ME32" s="40"/>
      <c r="MF32" s="40"/>
      <c r="MG32" s="40"/>
      <c r="MH32" s="40"/>
      <c r="MI32" s="40"/>
      <c r="MJ32" s="40"/>
      <c r="MK32" s="40"/>
      <c r="ML32" s="40"/>
      <c r="MM32" s="40"/>
      <c r="MN32" s="40"/>
      <c r="MO32" s="40"/>
      <c r="MP32" s="40"/>
      <c r="MQ32" s="40"/>
      <c r="MR32" s="40"/>
      <c r="MS32" s="40"/>
      <c r="MT32" s="40"/>
      <c r="MU32" s="40"/>
      <c r="MV32" s="40"/>
      <c r="MW32" s="40"/>
      <c r="MX32" s="40"/>
      <c r="MY32" s="40"/>
      <c r="MZ32" s="40"/>
      <c r="NA32" s="40"/>
      <c r="NB32" s="40"/>
      <c r="NC32" s="40"/>
      <c r="ND32" s="40"/>
      <c r="NE32" s="40"/>
      <c r="NF32" s="40"/>
      <c r="NG32" s="40"/>
      <c r="NH32" s="40"/>
      <c r="NI32" s="40"/>
      <c r="NJ32" s="40"/>
      <c r="NK32" s="40"/>
      <c r="NL32" s="40"/>
      <c r="NM32" s="40"/>
      <c r="NN32" s="40"/>
      <c r="NO32" s="40"/>
      <c r="NP32" s="40"/>
      <c r="NQ32" s="40"/>
      <c r="NR32" s="40"/>
      <c r="NS32" s="40"/>
      <c r="NT32" s="40"/>
      <c r="NU32" s="40"/>
      <c r="NV32" s="40"/>
      <c r="NW32" s="40"/>
      <c r="NX32" s="40"/>
      <c r="NY32" s="40"/>
      <c r="NZ32" s="40"/>
      <c r="OA32" s="40"/>
      <c r="OB32" s="40"/>
      <c r="OC32" s="40"/>
      <c r="OD32" s="40"/>
      <c r="OE32" s="40"/>
      <c r="OF32" s="40"/>
      <c r="OG32" s="40"/>
      <c r="OH32" s="40"/>
      <c r="OI32" s="40"/>
      <c r="OJ32" s="40"/>
      <c r="OK32" s="40"/>
      <c r="OL32" s="40"/>
      <c r="OM32" s="40"/>
      <c r="ON32" s="40"/>
      <c r="OO32" s="40"/>
      <c r="OP32" s="40"/>
      <c r="OQ32" s="40"/>
      <c r="OR32" s="40"/>
      <c r="OS32" s="40"/>
      <c r="OT32" s="40"/>
      <c r="OU32" s="40"/>
      <c r="OV32" s="40"/>
      <c r="OW32" s="40"/>
      <c r="OX32" s="40"/>
      <c r="OY32" s="40"/>
      <c r="OZ32" s="40"/>
      <c r="PA32" s="40"/>
      <c r="PB32" s="40"/>
      <c r="PC32" s="40"/>
      <c r="PD32" s="40"/>
      <c r="PE32" s="40"/>
      <c r="PF32" s="40"/>
      <c r="PG32" s="40"/>
      <c r="PH32" s="40"/>
      <c r="PI32" s="40"/>
      <c r="PJ32" s="40"/>
      <c r="PK32" s="40"/>
      <c r="PL32" s="40"/>
      <c r="PM32" s="40"/>
      <c r="PN32" s="40"/>
      <c r="PO32" s="40"/>
      <c r="PP32" s="40"/>
      <c r="PQ32" s="40"/>
      <c r="PR32" s="40"/>
      <c r="PS32" s="40"/>
      <c r="PT32" s="40"/>
      <c r="PU32" s="40"/>
      <c r="PV32" s="40"/>
      <c r="PW32" s="40"/>
      <c r="PX32" s="40"/>
      <c r="PY32" s="40"/>
      <c r="PZ32" s="40"/>
      <c r="QA32" s="40"/>
      <c r="QB32" s="40"/>
      <c r="QC32" s="40"/>
      <c r="QD32" s="40"/>
      <c r="QE32" s="40"/>
      <c r="QF32" s="40"/>
      <c r="QG32" s="40"/>
      <c r="QH32" s="40"/>
      <c r="QI32" s="40"/>
      <c r="QJ32" s="40"/>
      <c r="QK32" s="40"/>
      <c r="QL32" s="40"/>
      <c r="QM32" s="40"/>
      <c r="QN32" s="40"/>
      <c r="QO32" s="40"/>
      <c r="QP32" s="40"/>
      <c r="QQ32" s="40"/>
      <c r="QR32" s="40"/>
      <c r="QS32" s="40"/>
      <c r="QT32" s="40"/>
      <c r="QU32" s="40"/>
      <c r="QV32" s="40"/>
      <c r="QW32" s="40"/>
      <c r="QX32" s="40"/>
      <c r="QY32" s="40"/>
      <c r="QZ32" s="40"/>
      <c r="RA32" s="40"/>
      <c r="RB32" s="40"/>
      <c r="RC32" s="40"/>
      <c r="RD32" s="40"/>
      <c r="RE32" s="40"/>
      <c r="RF32" s="40"/>
      <c r="RG32" s="40"/>
      <c r="RH32" s="40"/>
      <c r="RI32" s="40"/>
      <c r="RJ32" s="40"/>
      <c r="RK32" s="40"/>
      <c r="RL32" s="40"/>
      <c r="RM32" s="40"/>
      <c r="RN32" s="40"/>
      <c r="RO32" s="40"/>
      <c r="RP32" s="40"/>
      <c r="RQ32" s="40"/>
      <c r="RR32" s="40"/>
      <c r="RS32" s="40"/>
      <c r="RT32" s="40"/>
      <c r="RU32" s="40"/>
      <c r="RV32" s="40"/>
      <c r="RW32" s="40"/>
      <c r="RX32" s="40"/>
      <c r="RY32" s="40"/>
      <c r="RZ32" s="40"/>
      <c r="SA32" s="40"/>
      <c r="SB32" s="40"/>
      <c r="SC32" s="40"/>
      <c r="SD32" s="40"/>
      <c r="SE32" s="40"/>
      <c r="SF32" s="40"/>
      <c r="SG32" s="40"/>
      <c r="SH32" s="40"/>
      <c r="SI32" s="40"/>
      <c r="SJ32" s="40"/>
      <c r="SK32" s="40"/>
      <c r="SL32" s="40"/>
      <c r="SM32" s="40"/>
      <c r="SN32" s="40"/>
      <c r="SO32" s="40"/>
      <c r="SP32" s="40"/>
      <c r="SQ32" s="40"/>
      <c r="SR32" s="40"/>
      <c r="SS32" s="40"/>
      <c r="ST32" s="40"/>
      <c r="SU32" s="40"/>
      <c r="SV32" s="40"/>
      <c r="SW32" s="40"/>
      <c r="SX32" s="40"/>
      <c r="SY32" s="40"/>
      <c r="SZ32" s="40"/>
      <c r="TA32" s="40"/>
      <c r="TB32" s="40"/>
      <c r="TC32" s="40"/>
      <c r="TD32" s="40"/>
      <c r="TE32" s="40"/>
      <c r="TF32" s="40"/>
      <c r="TG32" s="40"/>
      <c r="TH32" s="40"/>
      <c r="TI32" s="40"/>
      <c r="TJ32" s="40"/>
      <c r="TK32" s="40"/>
      <c r="TL32" s="40"/>
      <c r="TM32" s="40"/>
      <c r="TN32" s="40"/>
      <c r="TO32" s="40"/>
      <c r="TP32" s="40"/>
      <c r="TQ32" s="104"/>
    </row>
    <row r="33" spans="1:537" s="99" customFormat="1" ht="15" customHeight="1" x14ac:dyDescent="0.25">
      <c r="A33" s="41" t="s">
        <v>34</v>
      </c>
      <c r="B33" s="100">
        <v>42399</v>
      </c>
      <c r="C33" s="94" t="s">
        <v>31</v>
      </c>
      <c r="D33" s="94" t="s">
        <v>32</v>
      </c>
      <c r="E33" s="94" t="s">
        <v>43</v>
      </c>
      <c r="F33" s="95">
        <v>1000</v>
      </c>
      <c r="G33" s="86">
        <f t="shared" si="0"/>
        <v>1.7050246439715306</v>
      </c>
      <c r="H33" s="67" t="s">
        <v>33</v>
      </c>
      <c r="I33" s="87" t="s">
        <v>28</v>
      </c>
      <c r="J33" s="88" t="s">
        <v>29</v>
      </c>
      <c r="K33" s="89" t="s">
        <v>30</v>
      </c>
      <c r="L33" s="90">
        <v>586.5017866666667</v>
      </c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  <c r="IW33" s="40"/>
      <c r="IX33" s="40"/>
      <c r="IY33" s="40"/>
      <c r="IZ33" s="40"/>
      <c r="JA33" s="40"/>
      <c r="JB33" s="40"/>
      <c r="JC33" s="40"/>
      <c r="JD33" s="40"/>
      <c r="JE33" s="40"/>
      <c r="JF33" s="40"/>
      <c r="JG33" s="40"/>
      <c r="JH33" s="40"/>
      <c r="JI33" s="40"/>
      <c r="JJ33" s="40"/>
      <c r="JK33" s="40"/>
      <c r="JL33" s="40"/>
      <c r="JM33" s="40"/>
      <c r="JN33" s="40"/>
      <c r="JO33" s="40"/>
      <c r="JP33" s="40"/>
      <c r="JQ33" s="40"/>
      <c r="JR33" s="40"/>
      <c r="JS33" s="40"/>
      <c r="JT33" s="40"/>
      <c r="JU33" s="40"/>
      <c r="JV33" s="40"/>
      <c r="JW33" s="40"/>
      <c r="JX33" s="40"/>
      <c r="JY33" s="40"/>
      <c r="JZ33" s="40"/>
      <c r="KA33" s="40"/>
      <c r="KB33" s="40"/>
      <c r="KC33" s="40"/>
      <c r="KD33" s="40"/>
      <c r="KE33" s="40"/>
      <c r="KF33" s="40"/>
      <c r="KG33" s="40"/>
      <c r="KH33" s="40"/>
      <c r="KI33" s="40"/>
      <c r="KJ33" s="40"/>
      <c r="KK33" s="40"/>
      <c r="KL33" s="40"/>
      <c r="KM33" s="40"/>
      <c r="KN33" s="40"/>
      <c r="KO33" s="40"/>
      <c r="KP33" s="40"/>
      <c r="KQ33" s="40"/>
      <c r="KR33" s="40"/>
      <c r="KS33" s="40"/>
      <c r="KT33" s="40"/>
      <c r="KU33" s="40"/>
      <c r="KV33" s="40"/>
      <c r="KW33" s="40"/>
      <c r="KX33" s="40"/>
      <c r="KY33" s="40"/>
      <c r="KZ33" s="40"/>
      <c r="LA33" s="40"/>
      <c r="LB33" s="40"/>
      <c r="LC33" s="40"/>
      <c r="LD33" s="40"/>
      <c r="LE33" s="40"/>
      <c r="LF33" s="40"/>
      <c r="LG33" s="40"/>
      <c r="LH33" s="40"/>
      <c r="LI33" s="40"/>
      <c r="LJ33" s="40"/>
      <c r="LK33" s="40"/>
      <c r="LL33" s="40"/>
      <c r="LM33" s="40"/>
      <c r="LN33" s="40"/>
      <c r="LO33" s="40"/>
      <c r="LP33" s="40"/>
      <c r="LQ33" s="40"/>
      <c r="LR33" s="40"/>
      <c r="LS33" s="40"/>
      <c r="LT33" s="40"/>
      <c r="LU33" s="40"/>
      <c r="LV33" s="40"/>
      <c r="LW33" s="40"/>
      <c r="LX33" s="40"/>
      <c r="LY33" s="40"/>
      <c r="LZ33" s="40"/>
      <c r="MA33" s="40"/>
      <c r="MB33" s="40"/>
      <c r="MC33" s="40"/>
      <c r="MD33" s="40"/>
      <c r="ME33" s="40"/>
      <c r="MF33" s="40"/>
      <c r="MG33" s="40"/>
      <c r="MH33" s="40"/>
      <c r="MI33" s="40"/>
      <c r="MJ33" s="40"/>
      <c r="MK33" s="40"/>
      <c r="ML33" s="40"/>
      <c r="MM33" s="40"/>
      <c r="MN33" s="40"/>
      <c r="MO33" s="40"/>
      <c r="MP33" s="40"/>
      <c r="MQ33" s="40"/>
      <c r="MR33" s="40"/>
      <c r="MS33" s="40"/>
      <c r="MT33" s="40"/>
      <c r="MU33" s="40"/>
      <c r="MV33" s="40"/>
      <c r="MW33" s="40"/>
      <c r="MX33" s="40"/>
      <c r="MY33" s="40"/>
      <c r="MZ33" s="40"/>
      <c r="NA33" s="40"/>
      <c r="NB33" s="40"/>
      <c r="NC33" s="40"/>
      <c r="ND33" s="40"/>
      <c r="NE33" s="40"/>
      <c r="NF33" s="40"/>
      <c r="NG33" s="40"/>
      <c r="NH33" s="40"/>
      <c r="NI33" s="40"/>
      <c r="NJ33" s="40"/>
      <c r="NK33" s="40"/>
      <c r="NL33" s="40"/>
      <c r="NM33" s="40"/>
      <c r="NN33" s="40"/>
      <c r="NO33" s="40"/>
      <c r="NP33" s="40"/>
      <c r="NQ33" s="40"/>
      <c r="NR33" s="40"/>
      <c r="NS33" s="40"/>
      <c r="NT33" s="40"/>
      <c r="NU33" s="40"/>
      <c r="NV33" s="40"/>
      <c r="NW33" s="40"/>
      <c r="NX33" s="40"/>
      <c r="NY33" s="40"/>
      <c r="NZ33" s="40"/>
      <c r="OA33" s="40"/>
      <c r="OB33" s="40"/>
      <c r="OC33" s="40"/>
      <c r="OD33" s="40"/>
      <c r="OE33" s="40"/>
      <c r="OF33" s="40"/>
      <c r="OG33" s="40"/>
      <c r="OH33" s="40"/>
      <c r="OI33" s="40"/>
      <c r="OJ33" s="40"/>
      <c r="OK33" s="40"/>
      <c r="OL33" s="40"/>
      <c r="OM33" s="40"/>
      <c r="ON33" s="40"/>
      <c r="OO33" s="40"/>
      <c r="OP33" s="40"/>
      <c r="OQ33" s="40"/>
      <c r="OR33" s="40"/>
      <c r="OS33" s="40"/>
      <c r="OT33" s="40"/>
      <c r="OU33" s="40"/>
      <c r="OV33" s="40"/>
      <c r="OW33" s="40"/>
      <c r="OX33" s="40"/>
      <c r="OY33" s="40"/>
      <c r="OZ33" s="40"/>
      <c r="PA33" s="40"/>
      <c r="PB33" s="40"/>
      <c r="PC33" s="40"/>
      <c r="PD33" s="40"/>
      <c r="PE33" s="40"/>
      <c r="PF33" s="40"/>
      <c r="PG33" s="40"/>
      <c r="PH33" s="40"/>
      <c r="PI33" s="40"/>
      <c r="PJ33" s="40"/>
      <c r="PK33" s="40"/>
      <c r="PL33" s="40"/>
      <c r="PM33" s="40"/>
      <c r="PN33" s="40"/>
      <c r="PO33" s="40"/>
      <c r="PP33" s="40"/>
      <c r="PQ33" s="40"/>
      <c r="PR33" s="40"/>
      <c r="PS33" s="40"/>
      <c r="PT33" s="40"/>
      <c r="PU33" s="40"/>
      <c r="PV33" s="40"/>
      <c r="PW33" s="40"/>
      <c r="PX33" s="40"/>
      <c r="PY33" s="40"/>
      <c r="PZ33" s="40"/>
      <c r="QA33" s="40"/>
      <c r="QB33" s="40"/>
      <c r="QC33" s="40"/>
      <c r="QD33" s="40"/>
      <c r="QE33" s="40"/>
      <c r="QF33" s="40"/>
      <c r="QG33" s="40"/>
      <c r="QH33" s="40"/>
      <c r="QI33" s="40"/>
      <c r="QJ33" s="40"/>
      <c r="QK33" s="40"/>
      <c r="QL33" s="40"/>
      <c r="QM33" s="40"/>
      <c r="QN33" s="40"/>
      <c r="QO33" s="40"/>
      <c r="QP33" s="40"/>
      <c r="QQ33" s="40"/>
      <c r="QR33" s="40"/>
      <c r="QS33" s="40"/>
      <c r="QT33" s="40"/>
      <c r="QU33" s="40"/>
      <c r="QV33" s="40"/>
      <c r="QW33" s="40"/>
      <c r="QX33" s="40"/>
      <c r="QY33" s="40"/>
      <c r="QZ33" s="40"/>
      <c r="RA33" s="40"/>
      <c r="RB33" s="40"/>
      <c r="RC33" s="40"/>
      <c r="RD33" s="40"/>
      <c r="RE33" s="40"/>
      <c r="RF33" s="40"/>
      <c r="RG33" s="40"/>
      <c r="RH33" s="40"/>
      <c r="RI33" s="40"/>
      <c r="RJ33" s="40"/>
      <c r="RK33" s="40"/>
      <c r="RL33" s="40"/>
      <c r="RM33" s="40"/>
      <c r="RN33" s="40"/>
      <c r="RO33" s="40"/>
      <c r="RP33" s="40"/>
      <c r="RQ33" s="40"/>
      <c r="RR33" s="40"/>
      <c r="RS33" s="40"/>
      <c r="RT33" s="40"/>
      <c r="RU33" s="40"/>
      <c r="RV33" s="40"/>
      <c r="RW33" s="40"/>
      <c r="RX33" s="40"/>
      <c r="RY33" s="40"/>
      <c r="RZ33" s="40"/>
      <c r="SA33" s="40"/>
      <c r="SB33" s="40"/>
      <c r="SC33" s="40"/>
      <c r="SD33" s="40"/>
      <c r="SE33" s="40"/>
      <c r="SF33" s="40"/>
      <c r="SG33" s="40"/>
      <c r="SH33" s="40"/>
      <c r="SI33" s="40"/>
      <c r="SJ33" s="40"/>
      <c r="SK33" s="40"/>
      <c r="SL33" s="40"/>
      <c r="SM33" s="40"/>
      <c r="SN33" s="40"/>
      <c r="SO33" s="40"/>
      <c r="SP33" s="40"/>
      <c r="SQ33" s="40"/>
      <c r="SR33" s="40"/>
      <c r="SS33" s="40"/>
      <c r="ST33" s="40"/>
      <c r="SU33" s="40"/>
      <c r="SV33" s="40"/>
      <c r="SW33" s="40"/>
      <c r="SX33" s="40"/>
      <c r="SY33" s="40"/>
      <c r="SZ33" s="40"/>
      <c r="TA33" s="40"/>
      <c r="TB33" s="40"/>
      <c r="TC33" s="40"/>
      <c r="TD33" s="40"/>
      <c r="TE33" s="40"/>
      <c r="TF33" s="40"/>
      <c r="TG33" s="40"/>
      <c r="TH33" s="40"/>
      <c r="TI33" s="40"/>
      <c r="TJ33" s="40"/>
      <c r="TK33" s="40"/>
      <c r="TL33" s="40"/>
      <c r="TM33" s="40"/>
      <c r="TN33" s="40"/>
      <c r="TO33" s="40"/>
      <c r="TP33" s="40"/>
      <c r="TQ33" s="104"/>
    </row>
    <row r="34" spans="1:537" s="99" customFormat="1" ht="15" customHeight="1" x14ac:dyDescent="0.25">
      <c r="A34" s="41" t="s">
        <v>34</v>
      </c>
      <c r="B34" s="100">
        <v>42399</v>
      </c>
      <c r="C34" s="94" t="s">
        <v>27</v>
      </c>
      <c r="D34" s="94" t="s">
        <v>6</v>
      </c>
      <c r="E34" s="94" t="s">
        <v>43</v>
      </c>
      <c r="F34" s="95">
        <v>300000</v>
      </c>
      <c r="G34" s="86">
        <f t="shared" si="0"/>
        <v>511.50739319145919</v>
      </c>
      <c r="H34" s="67" t="s">
        <v>33</v>
      </c>
      <c r="I34" s="87" t="s">
        <v>28</v>
      </c>
      <c r="J34" s="88" t="s">
        <v>29</v>
      </c>
      <c r="K34" s="89" t="s">
        <v>30</v>
      </c>
      <c r="L34" s="90">
        <v>586.5017866666667</v>
      </c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  <c r="IW34" s="40"/>
      <c r="IX34" s="40"/>
      <c r="IY34" s="40"/>
      <c r="IZ34" s="40"/>
      <c r="JA34" s="40"/>
      <c r="JB34" s="40"/>
      <c r="JC34" s="40"/>
      <c r="JD34" s="40"/>
      <c r="JE34" s="40"/>
      <c r="JF34" s="40"/>
      <c r="JG34" s="40"/>
      <c r="JH34" s="40"/>
      <c r="JI34" s="40"/>
      <c r="JJ34" s="40"/>
      <c r="JK34" s="40"/>
      <c r="JL34" s="40"/>
      <c r="JM34" s="40"/>
      <c r="JN34" s="40"/>
      <c r="JO34" s="40"/>
      <c r="JP34" s="40"/>
      <c r="JQ34" s="40"/>
      <c r="JR34" s="40"/>
      <c r="JS34" s="40"/>
      <c r="JT34" s="40"/>
      <c r="JU34" s="40"/>
      <c r="JV34" s="40"/>
      <c r="JW34" s="40"/>
      <c r="JX34" s="40"/>
      <c r="JY34" s="40"/>
      <c r="JZ34" s="40"/>
      <c r="KA34" s="40"/>
      <c r="KB34" s="40"/>
      <c r="KC34" s="40"/>
      <c r="KD34" s="40"/>
      <c r="KE34" s="40"/>
      <c r="KF34" s="40"/>
      <c r="KG34" s="40"/>
      <c r="KH34" s="40"/>
      <c r="KI34" s="40"/>
      <c r="KJ34" s="40"/>
      <c r="KK34" s="40"/>
      <c r="KL34" s="40"/>
      <c r="KM34" s="40"/>
      <c r="KN34" s="40"/>
      <c r="KO34" s="40"/>
      <c r="KP34" s="40"/>
      <c r="KQ34" s="40"/>
      <c r="KR34" s="40"/>
      <c r="KS34" s="40"/>
      <c r="KT34" s="40"/>
      <c r="KU34" s="40"/>
      <c r="KV34" s="40"/>
      <c r="KW34" s="40"/>
      <c r="KX34" s="40"/>
      <c r="KY34" s="40"/>
      <c r="KZ34" s="40"/>
      <c r="LA34" s="40"/>
      <c r="LB34" s="40"/>
      <c r="LC34" s="40"/>
      <c r="LD34" s="40"/>
      <c r="LE34" s="40"/>
      <c r="LF34" s="40"/>
      <c r="LG34" s="40"/>
      <c r="LH34" s="40"/>
      <c r="LI34" s="40"/>
      <c r="LJ34" s="40"/>
      <c r="LK34" s="40"/>
      <c r="LL34" s="40"/>
      <c r="LM34" s="40"/>
      <c r="LN34" s="40"/>
      <c r="LO34" s="40"/>
      <c r="LP34" s="40"/>
      <c r="LQ34" s="40"/>
      <c r="LR34" s="40"/>
      <c r="LS34" s="40"/>
      <c r="LT34" s="40"/>
      <c r="LU34" s="40"/>
      <c r="LV34" s="40"/>
      <c r="LW34" s="40"/>
      <c r="LX34" s="40"/>
      <c r="LY34" s="40"/>
      <c r="LZ34" s="40"/>
      <c r="MA34" s="40"/>
      <c r="MB34" s="40"/>
      <c r="MC34" s="40"/>
      <c r="MD34" s="40"/>
      <c r="ME34" s="40"/>
      <c r="MF34" s="40"/>
      <c r="MG34" s="40"/>
      <c r="MH34" s="40"/>
      <c r="MI34" s="40"/>
      <c r="MJ34" s="40"/>
      <c r="MK34" s="40"/>
      <c r="ML34" s="40"/>
      <c r="MM34" s="40"/>
      <c r="MN34" s="40"/>
      <c r="MO34" s="40"/>
      <c r="MP34" s="40"/>
      <c r="MQ34" s="40"/>
      <c r="MR34" s="40"/>
      <c r="MS34" s="40"/>
      <c r="MT34" s="40"/>
      <c r="MU34" s="40"/>
      <c r="MV34" s="40"/>
      <c r="MW34" s="40"/>
      <c r="MX34" s="40"/>
      <c r="MY34" s="40"/>
      <c r="MZ34" s="40"/>
      <c r="NA34" s="40"/>
      <c r="NB34" s="40"/>
      <c r="NC34" s="40"/>
      <c r="ND34" s="40"/>
      <c r="NE34" s="40"/>
      <c r="NF34" s="40"/>
      <c r="NG34" s="40"/>
      <c r="NH34" s="40"/>
      <c r="NI34" s="40"/>
      <c r="NJ34" s="40"/>
      <c r="NK34" s="40"/>
      <c r="NL34" s="40"/>
      <c r="NM34" s="40"/>
      <c r="NN34" s="40"/>
      <c r="NO34" s="40"/>
      <c r="NP34" s="40"/>
      <c r="NQ34" s="40"/>
      <c r="NR34" s="40"/>
      <c r="NS34" s="40"/>
      <c r="NT34" s="40"/>
      <c r="NU34" s="40"/>
      <c r="NV34" s="40"/>
      <c r="NW34" s="40"/>
      <c r="NX34" s="40"/>
      <c r="NY34" s="40"/>
      <c r="NZ34" s="40"/>
      <c r="OA34" s="40"/>
      <c r="OB34" s="40"/>
      <c r="OC34" s="40"/>
      <c r="OD34" s="40"/>
      <c r="OE34" s="40"/>
      <c r="OF34" s="40"/>
      <c r="OG34" s="40"/>
      <c r="OH34" s="40"/>
      <c r="OI34" s="40"/>
      <c r="OJ34" s="40"/>
      <c r="OK34" s="40"/>
      <c r="OL34" s="40"/>
      <c r="OM34" s="40"/>
      <c r="ON34" s="40"/>
      <c r="OO34" s="40"/>
      <c r="OP34" s="40"/>
      <c r="OQ34" s="40"/>
      <c r="OR34" s="40"/>
      <c r="OS34" s="40"/>
      <c r="OT34" s="40"/>
      <c r="OU34" s="40"/>
      <c r="OV34" s="40"/>
      <c r="OW34" s="40"/>
      <c r="OX34" s="40"/>
      <c r="OY34" s="40"/>
      <c r="OZ34" s="40"/>
      <c r="PA34" s="40"/>
      <c r="PB34" s="40"/>
      <c r="PC34" s="40"/>
      <c r="PD34" s="40"/>
      <c r="PE34" s="40"/>
      <c r="PF34" s="40"/>
      <c r="PG34" s="40"/>
      <c r="PH34" s="40"/>
      <c r="PI34" s="40"/>
      <c r="PJ34" s="40"/>
      <c r="PK34" s="40"/>
      <c r="PL34" s="40"/>
      <c r="PM34" s="40"/>
      <c r="PN34" s="40"/>
      <c r="PO34" s="40"/>
      <c r="PP34" s="40"/>
      <c r="PQ34" s="40"/>
      <c r="PR34" s="40"/>
      <c r="PS34" s="40"/>
      <c r="PT34" s="40"/>
      <c r="PU34" s="40"/>
      <c r="PV34" s="40"/>
      <c r="PW34" s="40"/>
      <c r="PX34" s="40"/>
      <c r="PY34" s="40"/>
      <c r="PZ34" s="40"/>
      <c r="QA34" s="40"/>
      <c r="QB34" s="40"/>
      <c r="QC34" s="40"/>
      <c r="QD34" s="40"/>
      <c r="QE34" s="40"/>
      <c r="QF34" s="40"/>
      <c r="QG34" s="40"/>
      <c r="QH34" s="40"/>
      <c r="QI34" s="40"/>
      <c r="QJ34" s="40"/>
      <c r="QK34" s="40"/>
      <c r="QL34" s="40"/>
      <c r="QM34" s="40"/>
      <c r="QN34" s="40"/>
      <c r="QO34" s="40"/>
      <c r="QP34" s="40"/>
      <c r="QQ34" s="40"/>
      <c r="QR34" s="40"/>
      <c r="QS34" s="40"/>
      <c r="QT34" s="40"/>
      <c r="QU34" s="40"/>
      <c r="QV34" s="40"/>
      <c r="QW34" s="40"/>
      <c r="QX34" s="40"/>
      <c r="QY34" s="40"/>
      <c r="QZ34" s="40"/>
      <c r="RA34" s="40"/>
      <c r="RB34" s="40"/>
      <c r="RC34" s="40"/>
      <c r="RD34" s="40"/>
      <c r="RE34" s="40"/>
      <c r="RF34" s="40"/>
      <c r="RG34" s="40"/>
      <c r="RH34" s="40"/>
      <c r="RI34" s="40"/>
      <c r="RJ34" s="40"/>
      <c r="RK34" s="40"/>
      <c r="RL34" s="40"/>
      <c r="RM34" s="40"/>
      <c r="RN34" s="40"/>
      <c r="RO34" s="40"/>
      <c r="RP34" s="40"/>
      <c r="RQ34" s="40"/>
      <c r="RR34" s="40"/>
      <c r="RS34" s="40"/>
      <c r="RT34" s="40"/>
      <c r="RU34" s="40"/>
      <c r="RV34" s="40"/>
      <c r="RW34" s="40"/>
      <c r="RX34" s="40"/>
      <c r="RY34" s="40"/>
      <c r="RZ34" s="40"/>
      <c r="SA34" s="40"/>
      <c r="SB34" s="40"/>
      <c r="SC34" s="40"/>
      <c r="SD34" s="40"/>
      <c r="SE34" s="40"/>
      <c r="SF34" s="40"/>
      <c r="SG34" s="40"/>
      <c r="SH34" s="40"/>
      <c r="SI34" s="40"/>
      <c r="SJ34" s="40"/>
      <c r="SK34" s="40"/>
      <c r="SL34" s="40"/>
      <c r="SM34" s="40"/>
      <c r="SN34" s="40"/>
      <c r="SO34" s="40"/>
      <c r="SP34" s="40"/>
      <c r="SQ34" s="40"/>
      <c r="SR34" s="40"/>
      <c r="SS34" s="40"/>
      <c r="ST34" s="40"/>
      <c r="SU34" s="40"/>
      <c r="SV34" s="40"/>
      <c r="SW34" s="40"/>
      <c r="SX34" s="40"/>
      <c r="SY34" s="40"/>
      <c r="SZ34" s="40"/>
      <c r="TA34" s="40"/>
      <c r="TB34" s="40"/>
      <c r="TC34" s="40"/>
      <c r="TD34" s="40"/>
      <c r="TE34" s="40"/>
      <c r="TF34" s="40"/>
      <c r="TG34" s="40"/>
      <c r="TH34" s="40"/>
      <c r="TI34" s="40"/>
      <c r="TJ34" s="40"/>
      <c r="TK34" s="40"/>
      <c r="TL34" s="40"/>
      <c r="TM34" s="40"/>
      <c r="TN34" s="40"/>
      <c r="TO34" s="40"/>
      <c r="TP34" s="40"/>
      <c r="TQ34" s="104"/>
    </row>
    <row r="35" spans="1:537" s="99" customFormat="1" ht="15" customHeight="1" x14ac:dyDescent="0.2">
      <c r="A35" s="92"/>
      <c r="B35" s="93"/>
      <c r="C35" s="94"/>
      <c r="D35" s="94"/>
      <c r="E35" s="94"/>
      <c r="F35" s="95"/>
      <c r="G35" s="96"/>
      <c r="H35" s="92"/>
      <c r="I35" s="92"/>
      <c r="J35" s="92"/>
      <c r="K35" s="97"/>
      <c r="L35" s="98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  <c r="IV35" s="40"/>
      <c r="IW35" s="40"/>
      <c r="IX35" s="40"/>
      <c r="IY35" s="40"/>
      <c r="IZ35" s="40"/>
      <c r="JA35" s="40"/>
      <c r="JB35" s="40"/>
      <c r="JC35" s="40"/>
      <c r="JD35" s="40"/>
      <c r="JE35" s="40"/>
      <c r="JF35" s="40"/>
      <c r="JG35" s="40"/>
      <c r="JH35" s="40"/>
      <c r="JI35" s="40"/>
      <c r="JJ35" s="40"/>
      <c r="JK35" s="40"/>
      <c r="JL35" s="40"/>
      <c r="JM35" s="40"/>
      <c r="JN35" s="40"/>
      <c r="JO35" s="40"/>
      <c r="JP35" s="40"/>
      <c r="JQ35" s="40"/>
      <c r="JR35" s="40"/>
      <c r="JS35" s="40"/>
      <c r="JT35" s="40"/>
      <c r="JU35" s="40"/>
      <c r="JV35" s="40"/>
      <c r="JW35" s="40"/>
      <c r="JX35" s="40"/>
      <c r="JY35" s="40"/>
      <c r="JZ35" s="40"/>
      <c r="KA35" s="40"/>
      <c r="KB35" s="40"/>
      <c r="KC35" s="40"/>
      <c r="KD35" s="40"/>
      <c r="KE35" s="40"/>
      <c r="KF35" s="40"/>
      <c r="KG35" s="40"/>
      <c r="KH35" s="40"/>
      <c r="KI35" s="40"/>
      <c r="KJ35" s="40"/>
      <c r="KK35" s="40"/>
      <c r="KL35" s="40"/>
      <c r="KM35" s="40"/>
      <c r="KN35" s="40"/>
      <c r="KO35" s="40"/>
      <c r="KP35" s="40"/>
      <c r="KQ35" s="40"/>
      <c r="KR35" s="40"/>
      <c r="KS35" s="40"/>
      <c r="KT35" s="40"/>
      <c r="KU35" s="40"/>
      <c r="KV35" s="40"/>
      <c r="KW35" s="40"/>
      <c r="KX35" s="40"/>
      <c r="KY35" s="40"/>
      <c r="KZ35" s="40"/>
      <c r="LA35" s="40"/>
      <c r="LB35" s="40"/>
      <c r="LC35" s="40"/>
      <c r="LD35" s="40"/>
      <c r="LE35" s="40"/>
      <c r="LF35" s="40"/>
      <c r="LG35" s="40"/>
      <c r="LH35" s="40"/>
      <c r="LI35" s="40"/>
      <c r="LJ35" s="40"/>
      <c r="LK35" s="40"/>
      <c r="LL35" s="40"/>
      <c r="LM35" s="40"/>
      <c r="LN35" s="40"/>
      <c r="LO35" s="40"/>
      <c r="LP35" s="40"/>
      <c r="LQ35" s="40"/>
      <c r="LR35" s="40"/>
      <c r="LS35" s="40"/>
      <c r="LT35" s="40"/>
      <c r="LU35" s="40"/>
      <c r="LV35" s="40"/>
      <c r="LW35" s="40"/>
      <c r="LX35" s="40"/>
      <c r="LY35" s="40"/>
      <c r="LZ35" s="40"/>
      <c r="MA35" s="40"/>
      <c r="MB35" s="40"/>
      <c r="MC35" s="40"/>
      <c r="MD35" s="40"/>
      <c r="ME35" s="40"/>
      <c r="MF35" s="40"/>
      <c r="MG35" s="40"/>
      <c r="MH35" s="40"/>
      <c r="MI35" s="40"/>
      <c r="MJ35" s="40"/>
      <c r="MK35" s="40"/>
      <c r="ML35" s="40"/>
      <c r="MM35" s="40"/>
      <c r="MN35" s="40"/>
      <c r="MO35" s="40"/>
      <c r="MP35" s="40"/>
      <c r="MQ35" s="40"/>
      <c r="MR35" s="40"/>
      <c r="MS35" s="40"/>
      <c r="MT35" s="40"/>
      <c r="MU35" s="40"/>
      <c r="MV35" s="40"/>
      <c r="MW35" s="40"/>
      <c r="MX35" s="40"/>
      <c r="MY35" s="40"/>
      <c r="MZ35" s="40"/>
      <c r="NA35" s="40"/>
      <c r="NB35" s="40"/>
      <c r="NC35" s="40"/>
      <c r="ND35" s="40"/>
      <c r="NE35" s="40"/>
      <c r="NF35" s="40"/>
      <c r="NG35" s="40"/>
      <c r="NH35" s="40"/>
      <c r="NI35" s="40"/>
      <c r="NJ35" s="40"/>
      <c r="NK35" s="40"/>
      <c r="NL35" s="40"/>
      <c r="NM35" s="40"/>
      <c r="NN35" s="40"/>
      <c r="NO35" s="40"/>
      <c r="NP35" s="40"/>
      <c r="NQ35" s="40"/>
      <c r="NR35" s="40"/>
      <c r="NS35" s="40"/>
      <c r="NT35" s="40"/>
      <c r="NU35" s="40"/>
      <c r="NV35" s="40"/>
      <c r="NW35" s="40"/>
      <c r="NX35" s="40"/>
      <c r="NY35" s="40"/>
      <c r="NZ35" s="40"/>
      <c r="OA35" s="40"/>
      <c r="OB35" s="40"/>
      <c r="OC35" s="40"/>
      <c r="OD35" s="40"/>
      <c r="OE35" s="40"/>
      <c r="OF35" s="40"/>
      <c r="OG35" s="40"/>
      <c r="OH35" s="40"/>
      <c r="OI35" s="40"/>
      <c r="OJ35" s="40"/>
      <c r="OK35" s="40"/>
      <c r="OL35" s="40"/>
      <c r="OM35" s="40"/>
      <c r="ON35" s="40"/>
      <c r="OO35" s="40"/>
      <c r="OP35" s="40"/>
      <c r="OQ35" s="40"/>
      <c r="OR35" s="40"/>
      <c r="OS35" s="40"/>
      <c r="OT35" s="40"/>
      <c r="OU35" s="40"/>
      <c r="OV35" s="40"/>
      <c r="OW35" s="40"/>
      <c r="OX35" s="40"/>
      <c r="OY35" s="40"/>
      <c r="OZ35" s="40"/>
      <c r="PA35" s="40"/>
      <c r="PB35" s="40"/>
      <c r="PC35" s="40"/>
      <c r="PD35" s="40"/>
      <c r="PE35" s="40"/>
      <c r="PF35" s="40"/>
      <c r="PG35" s="40"/>
      <c r="PH35" s="40"/>
      <c r="PI35" s="40"/>
      <c r="PJ35" s="40"/>
      <c r="PK35" s="40"/>
      <c r="PL35" s="40"/>
      <c r="PM35" s="40"/>
      <c r="PN35" s="40"/>
      <c r="PO35" s="40"/>
      <c r="PP35" s="40"/>
      <c r="PQ35" s="40"/>
      <c r="PR35" s="40"/>
      <c r="PS35" s="40"/>
      <c r="PT35" s="40"/>
      <c r="PU35" s="40"/>
      <c r="PV35" s="40"/>
      <c r="PW35" s="40"/>
      <c r="PX35" s="40"/>
      <c r="PY35" s="40"/>
      <c r="PZ35" s="40"/>
      <c r="QA35" s="40"/>
      <c r="QB35" s="40"/>
      <c r="QC35" s="40"/>
      <c r="QD35" s="40"/>
      <c r="QE35" s="40"/>
      <c r="QF35" s="40"/>
      <c r="QG35" s="40"/>
      <c r="QH35" s="40"/>
      <c r="QI35" s="40"/>
      <c r="QJ35" s="40"/>
      <c r="QK35" s="40"/>
      <c r="QL35" s="40"/>
      <c r="QM35" s="40"/>
      <c r="QN35" s="40"/>
      <c r="QO35" s="40"/>
      <c r="QP35" s="40"/>
      <c r="QQ35" s="40"/>
      <c r="QR35" s="40"/>
      <c r="QS35" s="40"/>
      <c r="QT35" s="40"/>
      <c r="QU35" s="40"/>
      <c r="QV35" s="40"/>
      <c r="QW35" s="40"/>
      <c r="QX35" s="40"/>
      <c r="QY35" s="40"/>
      <c r="QZ35" s="40"/>
      <c r="RA35" s="40"/>
      <c r="RB35" s="40"/>
      <c r="RC35" s="40"/>
      <c r="RD35" s="40"/>
      <c r="RE35" s="40"/>
      <c r="RF35" s="40"/>
      <c r="RG35" s="40"/>
      <c r="RH35" s="40"/>
      <c r="RI35" s="40"/>
      <c r="RJ35" s="40"/>
      <c r="RK35" s="40"/>
      <c r="RL35" s="40"/>
      <c r="RM35" s="40"/>
      <c r="RN35" s="40"/>
      <c r="RO35" s="40"/>
      <c r="RP35" s="40"/>
      <c r="RQ35" s="40"/>
      <c r="RR35" s="40"/>
      <c r="RS35" s="40"/>
      <c r="RT35" s="40"/>
      <c r="RU35" s="40"/>
      <c r="RV35" s="40"/>
      <c r="RW35" s="40"/>
      <c r="RX35" s="40"/>
      <c r="RY35" s="40"/>
      <c r="RZ35" s="40"/>
      <c r="SA35" s="40"/>
      <c r="SB35" s="40"/>
      <c r="SC35" s="40"/>
      <c r="SD35" s="40"/>
      <c r="SE35" s="40"/>
      <c r="SF35" s="40"/>
      <c r="SG35" s="40"/>
      <c r="SH35" s="40"/>
      <c r="SI35" s="40"/>
      <c r="SJ35" s="40"/>
      <c r="SK35" s="40"/>
      <c r="SL35" s="40"/>
      <c r="SM35" s="40"/>
      <c r="SN35" s="40"/>
      <c r="SO35" s="40"/>
      <c r="SP35" s="40"/>
      <c r="SQ35" s="40"/>
      <c r="SR35" s="40"/>
      <c r="SS35" s="40"/>
      <c r="ST35" s="40"/>
      <c r="SU35" s="40"/>
      <c r="SV35" s="40"/>
      <c r="SW35" s="40"/>
      <c r="SX35" s="40"/>
      <c r="SY35" s="40"/>
      <c r="SZ35" s="40"/>
      <c r="TA35" s="40"/>
      <c r="TB35" s="40"/>
      <c r="TC35" s="40"/>
      <c r="TD35" s="40"/>
      <c r="TE35" s="40"/>
      <c r="TF35" s="40"/>
      <c r="TG35" s="40"/>
      <c r="TH35" s="40"/>
      <c r="TI35" s="40"/>
      <c r="TJ35" s="40"/>
      <c r="TK35" s="40"/>
      <c r="TL35" s="40"/>
      <c r="TM35" s="40"/>
      <c r="TN35" s="40"/>
      <c r="TO35" s="40"/>
      <c r="TP35" s="40"/>
      <c r="TQ35" s="104"/>
    </row>
    <row r="14583" spans="1:12" ht="15" customHeight="1" x14ac:dyDescent="0.2">
      <c r="A14583" s="13"/>
      <c r="B14583" s="27"/>
      <c r="C14583" s="13"/>
      <c r="D14583" s="13"/>
      <c r="E14583" s="13"/>
      <c r="G14583" s="27"/>
      <c r="H14583" s="13"/>
      <c r="I14583" s="13"/>
      <c r="J14583" s="13"/>
      <c r="K14583" s="13"/>
      <c r="L14583" s="13"/>
    </row>
  </sheetData>
  <mergeCells count="1">
    <mergeCell ref="B1:K1"/>
  </mergeCells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7"/>
  <sheetViews>
    <sheetView tabSelected="1" topLeftCell="A14" zoomScaleNormal="100" workbookViewId="0">
      <selection activeCell="C31" sqref="C31"/>
    </sheetView>
  </sheetViews>
  <sheetFormatPr defaultColWidth="11.19921875" defaultRowHeight="12.75" x14ac:dyDescent="0.2"/>
  <cols>
    <col min="1" max="1" width="15.3984375" style="3" customWidth="1"/>
    <col min="2" max="2" width="11.19921875" style="3" customWidth="1"/>
    <col min="3" max="3" width="5.5" style="3" customWidth="1"/>
    <col min="4" max="4" width="9.09765625" style="3" customWidth="1"/>
    <col min="5" max="6" width="8.09765625" style="3" customWidth="1"/>
    <col min="7" max="7" width="7.796875" style="3" customWidth="1"/>
    <col min="8" max="8" width="9.69921875" style="3" customWidth="1"/>
    <col min="9" max="9" width="6" style="3" customWidth="1"/>
    <col min="10" max="10" width="6.59765625" style="3" customWidth="1"/>
    <col min="11" max="12" width="9.796875" style="3" customWidth="1"/>
    <col min="13" max="13" width="10.296875" style="3" bestFit="1" customWidth="1"/>
    <col min="14" max="14" width="9.5" style="3" customWidth="1"/>
    <col min="15" max="16" width="5.5" style="3" customWidth="1"/>
    <col min="17" max="17" width="9.3984375" style="3" customWidth="1"/>
    <col min="18" max="19" width="7.59765625" style="3" customWidth="1"/>
    <col min="20" max="20" width="11.09765625" style="3" customWidth="1"/>
    <col min="21" max="21" width="11" style="3" customWidth="1"/>
    <col min="22" max="22" width="9.69921875" style="3" customWidth="1"/>
    <col min="23" max="23" width="10.69921875" style="3" customWidth="1"/>
    <col min="24" max="24" width="8.69921875" style="3" customWidth="1"/>
    <col min="25" max="25" width="7.296875" style="3" customWidth="1"/>
    <col min="26" max="26" width="5.8984375" style="3" customWidth="1"/>
    <col min="27" max="27" width="7.5" style="3" customWidth="1"/>
    <col min="28" max="28" width="8.3984375" style="3" customWidth="1"/>
    <col min="29" max="29" width="7.8984375" style="3" customWidth="1"/>
    <col min="30" max="30" width="9.5" style="3" customWidth="1"/>
    <col min="31" max="31" width="8.8984375" style="3" customWidth="1"/>
    <col min="32" max="32" width="10.3984375" style="3" customWidth="1"/>
    <col min="33" max="33" width="11.09765625" style="3" customWidth="1"/>
    <col min="34" max="34" width="10.8984375" style="3" customWidth="1"/>
    <col min="35" max="35" width="9.8984375" style="3" customWidth="1"/>
    <col min="36" max="36" width="10.796875" style="3" customWidth="1"/>
    <col min="37" max="37" width="7.8984375" style="3" customWidth="1"/>
    <col min="38" max="38" width="8.3984375" style="3" customWidth="1"/>
    <col min="39" max="39" width="8.296875" style="3" customWidth="1"/>
    <col min="40" max="40" width="10.59765625" style="3" customWidth="1"/>
    <col min="41" max="41" width="7.5" style="3" customWidth="1"/>
    <col min="42" max="42" width="9.3984375" style="3" customWidth="1"/>
    <col min="43" max="43" width="7.59765625" style="3" customWidth="1"/>
    <col min="44" max="45" width="8.69921875" style="3" customWidth="1"/>
    <col min="46" max="46" width="8.59765625" style="3" customWidth="1"/>
    <col min="47" max="48" width="10.69921875" style="3" customWidth="1"/>
    <col min="49" max="49" width="7.5" style="3" customWidth="1"/>
    <col min="50" max="50" width="5.69921875" style="3" customWidth="1"/>
    <col min="51" max="51" width="10.5" style="3" customWidth="1"/>
    <col min="52" max="16384" width="11.19921875" style="3"/>
  </cols>
  <sheetData>
    <row r="3" spans="1:17" ht="25.5" x14ac:dyDescent="0.2">
      <c r="A3" s="29" t="s">
        <v>11</v>
      </c>
      <c r="B3" s="29" t="s">
        <v>24</v>
      </c>
      <c r="C3" s="3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5.5" x14ac:dyDescent="0.2">
      <c r="A4" s="29" t="s">
        <v>23</v>
      </c>
      <c r="B4" s="32" t="s">
        <v>26</v>
      </c>
      <c r="C4" s="34" t="s">
        <v>22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ht="15" x14ac:dyDescent="0.2">
      <c r="A5" s="31" t="s">
        <v>26</v>
      </c>
      <c r="B5" s="30"/>
      <c r="C5" s="37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5" x14ac:dyDescent="0.2">
      <c r="A6" s="36" t="s">
        <v>22</v>
      </c>
      <c r="B6" s="35"/>
      <c r="C6" s="38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ht="1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7" ht="1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ht="1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ht="1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ht="1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ht="38.25" x14ac:dyDescent="0.2">
      <c r="A19" s="4" t="s">
        <v>39</v>
      </c>
      <c r="B19" s="4" t="s">
        <v>12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17</v>
      </c>
      <c r="H19" s="4" t="s">
        <v>18</v>
      </c>
      <c r="I19" s="4" t="s">
        <v>19</v>
      </c>
      <c r="J19" s="5"/>
      <c r="K19"/>
      <c r="L19"/>
      <c r="M19"/>
      <c r="N19"/>
      <c r="O19"/>
      <c r="P19"/>
      <c r="Q19"/>
    </row>
    <row r="20" spans="1:17" x14ac:dyDescent="0.2">
      <c r="A20" s="54" t="s">
        <v>20</v>
      </c>
      <c r="B20" s="55">
        <v>-6229743</v>
      </c>
      <c r="C20" s="55">
        <f>B20/J21</f>
        <v>-10621.865340609134</v>
      </c>
      <c r="D20" s="56">
        <f>SUM(D21:D32)</f>
        <v>0</v>
      </c>
      <c r="E20" s="55">
        <f>SUM(E21:E32)</f>
        <v>0</v>
      </c>
      <c r="F20" s="55">
        <f>SUM(F21:F32)</f>
        <v>372500</v>
      </c>
      <c r="G20" s="55">
        <f>SUM(G21:G32)</f>
        <v>635.12167987939517</v>
      </c>
      <c r="H20" s="55">
        <f>+D20-F20+B20</f>
        <v>-6602243</v>
      </c>
      <c r="I20" s="55">
        <f>+E20-G20+C20</f>
        <v>-11256.98702048853</v>
      </c>
      <c r="J20" s="5"/>
    </row>
    <row r="21" spans="1:17" x14ac:dyDescent="0.2">
      <c r="A21" s="57" t="s">
        <v>48</v>
      </c>
      <c r="B21" s="58"/>
      <c r="C21" s="58"/>
      <c r="D21" s="59"/>
      <c r="E21" s="58"/>
      <c r="F21" s="58">
        <v>372500</v>
      </c>
      <c r="G21" s="58">
        <f>F21/J21</f>
        <v>635.12167987939517</v>
      </c>
      <c r="H21" s="58">
        <f>B20+D21-F21</f>
        <v>-6602243</v>
      </c>
      <c r="I21" s="58">
        <f>C20+E21-G21</f>
        <v>-11256.98702048853</v>
      </c>
      <c r="J21" s="5">
        <v>586.5017866666667</v>
      </c>
    </row>
    <row r="22" spans="1:17" x14ac:dyDescent="0.2">
      <c r="A22" s="57"/>
      <c r="B22" s="60"/>
      <c r="C22" s="60"/>
      <c r="D22" s="59"/>
      <c r="E22" s="58"/>
      <c r="F22" s="58"/>
      <c r="G22" s="58">
        <f>F22/J21</f>
        <v>0</v>
      </c>
      <c r="H22" s="58">
        <f>H21+D22-F22</f>
        <v>-6602243</v>
      </c>
      <c r="I22" s="58">
        <f>I21+E22-G22</f>
        <v>-11256.98702048853</v>
      </c>
      <c r="J22" s="5"/>
    </row>
    <row r="23" spans="1:17" x14ac:dyDescent="0.2">
      <c r="A23" s="6"/>
      <c r="B23" s="8"/>
      <c r="C23" s="8"/>
      <c r="D23" s="14"/>
      <c r="E23" s="14"/>
      <c r="F23" s="8"/>
      <c r="G23" s="14"/>
      <c r="H23" s="14"/>
      <c r="I23" s="14"/>
      <c r="J23" s="5"/>
    </row>
    <row r="24" spans="1:17" x14ac:dyDescent="0.2">
      <c r="A24" s="21"/>
      <c r="B24" s="24"/>
      <c r="C24" s="24"/>
      <c r="D24" s="24"/>
      <c r="E24" s="22"/>
      <c r="F24" s="24"/>
      <c r="G24" s="22"/>
      <c r="H24" s="25"/>
      <c r="I24" s="22"/>
      <c r="J24" s="5"/>
    </row>
    <row r="25" spans="1:17" x14ac:dyDescent="0.2">
      <c r="A25" s="10"/>
      <c r="B25" s="10"/>
      <c r="C25" s="10"/>
      <c r="D25" s="10"/>
      <c r="E25" s="11"/>
      <c r="F25" s="10"/>
      <c r="G25" s="11"/>
      <c r="H25" s="12"/>
      <c r="I25" s="11"/>
      <c r="J25" s="5"/>
    </row>
    <row r="27" spans="1:17" x14ac:dyDescent="0.2">
      <c r="F27" s="15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Analysis January 2020</vt:lpstr>
      <vt:lpstr>Data January 2019</vt:lpstr>
      <vt:lpstr>Donors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Network Investigator</cp:lastModifiedBy>
  <cp:lastPrinted>2017-10-31T15:39:59Z</cp:lastPrinted>
  <dcterms:created xsi:type="dcterms:W3CDTF">2015-05-20T10:00:04Z</dcterms:created>
  <dcterms:modified xsi:type="dcterms:W3CDTF">2020-03-02T11:53:22Z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